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576" windowHeight="12036" firstSheet="18" activeTab="24"/>
  </bookViews>
  <sheets>
    <sheet name="001" sheetId="25" r:id="rId1"/>
    <sheet name="003" sheetId="1" r:id="rId2"/>
    <sheet name="004" sheetId="2" r:id="rId3"/>
    <sheet name="005" sheetId="3" r:id="rId4"/>
    <sheet name="006" sheetId="4" r:id="rId5"/>
    <sheet name="007" sheetId="5" r:id="rId6"/>
    <sheet name="008" sheetId="6" r:id="rId7"/>
    <sheet name="009" sheetId="7" r:id="rId8"/>
    <sheet name="011" sheetId="8" r:id="rId9"/>
    <sheet name="013" sheetId="9" r:id="rId10"/>
    <sheet name="014" sheetId="10" r:id="rId11"/>
    <sheet name="016" sheetId="11" r:id="rId12"/>
    <sheet name="017" sheetId="12" r:id="rId13"/>
    <sheet name="018" sheetId="13" r:id="rId14"/>
    <sheet name="019" sheetId="14" r:id="rId15"/>
    <sheet name="020" sheetId="15" r:id="rId16"/>
    <sheet name="021" sheetId="16" r:id="rId17"/>
    <sheet name="022" sheetId="17" r:id="rId18"/>
    <sheet name="026" sheetId="18" r:id="rId19"/>
    <sheet name="027" sheetId="19" r:id="rId20"/>
    <sheet name="029" sheetId="20" r:id="rId21"/>
    <sheet name="033" sheetId="22" r:id="rId22"/>
    <sheet name="036" sheetId="21" r:id="rId23"/>
    <sheet name="038" sheetId="23" r:id="rId24"/>
    <sheet name="039" sheetId="24" r:id="rId25"/>
    <sheet name="043" sheetId="26" r:id="rId26"/>
    <sheet name="045" sheetId="27" r:id="rId27"/>
    <sheet name="046" sheetId="28" r:id="rId28"/>
    <sheet name="047" sheetId="29" r:id="rId29"/>
    <sheet name="108" sheetId="30" r:id="rId30"/>
    <sheet name="119" sheetId="31" r:id="rId31"/>
  </sheets>
  <calcPr calcId="14562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8" i="24" l="1"/>
  <c r="F38" i="24"/>
  <c r="F37" i="24"/>
  <c r="E37" i="24"/>
  <c r="E36" i="24"/>
  <c r="F36" i="24"/>
  <c r="K54" i="26" l="1"/>
  <c r="K55" i="26"/>
  <c r="K56" i="26"/>
  <c r="K53" i="26"/>
  <c r="D26" i="29" l="1"/>
  <c r="F52" i="10" l="1"/>
  <c r="E52" i="10"/>
  <c r="D53" i="9" l="1"/>
  <c r="D52" i="9"/>
  <c r="F68" i="29" l="1"/>
  <c r="E68" i="29"/>
  <c r="E53" i="29"/>
  <c r="F53" i="29"/>
  <c r="D53" i="2" l="1"/>
  <c r="C54" i="2" l="1"/>
  <c r="C53" i="2"/>
  <c r="D63" i="7" l="1"/>
  <c r="D62" i="7" l="1"/>
  <c r="F53" i="19" l="1"/>
  <c r="E53" i="19"/>
  <c r="F52" i="19"/>
  <c r="E52" i="19"/>
  <c r="D36" i="22" l="1"/>
  <c r="C36" i="22"/>
  <c r="F39" i="17" l="1"/>
  <c r="E39" i="17"/>
  <c r="F35" i="24" l="1"/>
  <c r="E35" i="24"/>
  <c r="F34" i="24"/>
  <c r="E34" i="24"/>
  <c r="F33" i="24"/>
  <c r="E33" i="24"/>
  <c r="F32" i="24"/>
  <c r="E32" i="24"/>
  <c r="F31" i="24"/>
  <c r="E31" i="24"/>
  <c r="F30" i="24"/>
  <c r="E30" i="24"/>
  <c r="F29" i="24"/>
  <c r="E29" i="24"/>
  <c r="F28" i="24"/>
  <c r="E28" i="24"/>
  <c r="E52" i="9" l="1"/>
  <c r="D53" i="1" l="1"/>
  <c r="D25" i="25" l="1"/>
  <c r="C25" i="25"/>
  <c r="F23" i="31" l="1"/>
  <c r="E23" i="31"/>
  <c r="F42" i="31"/>
  <c r="E42" i="31"/>
  <c r="F37" i="31"/>
  <c r="E37" i="31"/>
  <c r="D25" i="31"/>
  <c r="C25" i="31"/>
  <c r="E25" i="31" s="1"/>
  <c r="F25" i="31" l="1"/>
  <c r="F41" i="30"/>
  <c r="E41" i="30"/>
  <c r="F37" i="30"/>
  <c r="E37" i="30"/>
  <c r="F27" i="30"/>
  <c r="E27" i="30"/>
  <c r="D25" i="30"/>
  <c r="C25" i="30"/>
  <c r="F24" i="30"/>
  <c r="E24" i="30"/>
  <c r="F57" i="29"/>
  <c r="E57" i="29"/>
  <c r="F52" i="29"/>
  <c r="E52" i="29"/>
  <c r="F24" i="29"/>
  <c r="E24" i="29"/>
  <c r="C26" i="29"/>
  <c r="F26" i="29" s="1"/>
  <c r="E25" i="30" l="1"/>
  <c r="F25" i="30"/>
  <c r="E26" i="29"/>
  <c r="F72" i="29"/>
  <c r="E72" i="29"/>
  <c r="F67" i="29"/>
  <c r="E67" i="29"/>
  <c r="F43" i="29"/>
  <c r="E43" i="29"/>
  <c r="F38" i="29"/>
  <c r="E38" i="29"/>
  <c r="F25" i="29"/>
  <c r="E25" i="29"/>
  <c r="F23" i="29"/>
  <c r="E23" i="29"/>
  <c r="E37" i="28"/>
  <c r="F37" i="28"/>
  <c r="F58" i="28"/>
  <c r="E58" i="28"/>
  <c r="F53" i="28"/>
  <c r="E53" i="28"/>
  <c r="F43" i="28"/>
  <c r="E43" i="28"/>
  <c r="F38" i="28"/>
  <c r="E38" i="28"/>
  <c r="F27" i="28"/>
  <c r="E27" i="28"/>
  <c r="D25" i="28"/>
  <c r="C25" i="28"/>
  <c r="F24" i="28"/>
  <c r="E24" i="28"/>
  <c r="F23" i="28"/>
  <c r="E23" i="28"/>
  <c r="F27" i="27"/>
  <c r="E27" i="27"/>
  <c r="F58" i="27"/>
  <c r="E58" i="27"/>
  <c r="F53" i="27"/>
  <c r="E53" i="27"/>
  <c r="F43" i="27"/>
  <c r="E43" i="27"/>
  <c r="F38" i="27"/>
  <c r="E38" i="27"/>
  <c r="F37" i="27"/>
  <c r="E37" i="27"/>
  <c r="D25" i="27"/>
  <c r="C25" i="27"/>
  <c r="E25" i="27" s="1"/>
  <c r="F24" i="27"/>
  <c r="E24" i="27"/>
  <c r="F23" i="27"/>
  <c r="E23" i="27"/>
  <c r="F54" i="26"/>
  <c r="F55" i="26"/>
  <c r="F56" i="26"/>
  <c r="E54" i="26"/>
  <c r="E55" i="26"/>
  <c r="E56" i="26"/>
  <c r="F60" i="26"/>
  <c r="E60" i="26"/>
  <c r="F53" i="26"/>
  <c r="E53" i="26"/>
  <c r="F44" i="26"/>
  <c r="E44" i="26"/>
  <c r="F39" i="26"/>
  <c r="E39" i="26"/>
  <c r="F38" i="26"/>
  <c r="E38" i="26"/>
  <c r="F37" i="26"/>
  <c r="E37" i="26"/>
  <c r="D25" i="26"/>
  <c r="C25" i="26"/>
  <c r="F24" i="26"/>
  <c r="E24" i="26"/>
  <c r="F23" i="26"/>
  <c r="E23" i="26"/>
  <c r="F38" i="25"/>
  <c r="F39" i="25"/>
  <c r="F40" i="25"/>
  <c r="E38" i="25"/>
  <c r="E39" i="25"/>
  <c r="E40" i="25"/>
  <c r="F62" i="25"/>
  <c r="E62" i="25"/>
  <c r="F58" i="25"/>
  <c r="E58" i="25"/>
  <c r="F44" i="25"/>
  <c r="E44" i="25"/>
  <c r="F37" i="25"/>
  <c r="E37" i="25"/>
  <c r="F25" i="25"/>
  <c r="E25" i="25"/>
  <c r="F24" i="25"/>
  <c r="E24" i="25"/>
  <c r="F23" i="25"/>
  <c r="E23" i="25"/>
  <c r="E25" i="28" l="1"/>
  <c r="F25" i="28"/>
  <c r="F25" i="27"/>
  <c r="F25" i="26"/>
  <c r="E25" i="26"/>
  <c r="F51" i="24"/>
  <c r="E51" i="24"/>
  <c r="F50" i="24"/>
  <c r="E50" i="24"/>
  <c r="F71" i="24" l="1"/>
  <c r="E71" i="24"/>
  <c r="F66" i="24"/>
  <c r="E66" i="24"/>
  <c r="F56" i="24"/>
  <c r="E56" i="24"/>
  <c r="F52" i="24"/>
  <c r="E52" i="24"/>
  <c r="F49" i="24"/>
  <c r="E49" i="24"/>
  <c r="D25" i="24"/>
  <c r="C25" i="24"/>
  <c r="E25" i="24" s="1"/>
  <c r="F24" i="24"/>
  <c r="E24" i="24"/>
  <c r="F23" i="24"/>
  <c r="E23" i="24"/>
  <c r="F40" i="23"/>
  <c r="E40" i="23"/>
  <c r="E42" i="23"/>
  <c r="F42" i="23"/>
  <c r="F25" i="24" l="1"/>
  <c r="F47" i="23"/>
  <c r="E47" i="23"/>
  <c r="F43" i="23"/>
  <c r="E43" i="23"/>
  <c r="F41" i="23"/>
  <c r="E41" i="23"/>
  <c r="F39" i="23"/>
  <c r="E39" i="23"/>
  <c r="F38" i="23"/>
  <c r="E38" i="23"/>
  <c r="F37" i="23"/>
  <c r="E37" i="23"/>
  <c r="F27" i="23"/>
  <c r="E27" i="23"/>
  <c r="D25" i="23"/>
  <c r="C25" i="23"/>
  <c r="E25" i="23" s="1"/>
  <c r="F23" i="23"/>
  <c r="E23" i="23"/>
  <c r="F25" i="23" l="1"/>
  <c r="F40" i="22"/>
  <c r="E40" i="22"/>
  <c r="D25" i="22"/>
  <c r="C25" i="22"/>
  <c r="F24" i="22"/>
  <c r="E24" i="22"/>
  <c r="F23" i="22"/>
  <c r="E23" i="22"/>
  <c r="F43" i="21"/>
  <c r="E43" i="21"/>
  <c r="F38" i="21"/>
  <c r="E38" i="21"/>
  <c r="F27" i="21"/>
  <c r="E27" i="21"/>
  <c r="D25" i="21"/>
  <c r="C25" i="21"/>
  <c r="E25" i="21" s="1"/>
  <c r="F23" i="21"/>
  <c r="E23" i="21"/>
  <c r="F56" i="20"/>
  <c r="E56" i="20"/>
  <c r="F53" i="20"/>
  <c r="E53" i="20"/>
  <c r="F44" i="20"/>
  <c r="E44" i="20"/>
  <c r="F39" i="20"/>
  <c r="E39" i="20"/>
  <c r="F38" i="20"/>
  <c r="E38" i="20"/>
  <c r="F37" i="20"/>
  <c r="E37" i="20"/>
  <c r="D25" i="20"/>
  <c r="C25" i="20"/>
  <c r="F24" i="20"/>
  <c r="E24" i="20"/>
  <c r="F23" i="20"/>
  <c r="E23" i="20"/>
  <c r="F58" i="19"/>
  <c r="E58" i="19"/>
  <c r="F42" i="19"/>
  <c r="E42" i="19"/>
  <c r="F38" i="19"/>
  <c r="E38" i="19"/>
  <c r="F37" i="19"/>
  <c r="E37" i="19"/>
  <c r="D25" i="19"/>
  <c r="C25" i="19"/>
  <c r="F24" i="19"/>
  <c r="E24" i="19"/>
  <c r="F23" i="19"/>
  <c r="E23" i="19"/>
  <c r="F43" i="18"/>
  <c r="E43" i="18"/>
  <c r="F39" i="18"/>
  <c r="E39" i="18"/>
  <c r="F38" i="18"/>
  <c r="E38" i="18"/>
  <c r="D25" i="18"/>
  <c r="C25" i="18"/>
  <c r="F23" i="18"/>
  <c r="E23" i="18"/>
  <c r="F40" i="17"/>
  <c r="F41" i="17"/>
  <c r="F42" i="17"/>
  <c r="E40" i="17"/>
  <c r="E41" i="17"/>
  <c r="E42" i="17"/>
  <c r="F47" i="17"/>
  <c r="E47" i="17"/>
  <c r="F43" i="17"/>
  <c r="E43" i="17"/>
  <c r="F38" i="17"/>
  <c r="E38" i="17"/>
  <c r="D25" i="17"/>
  <c r="F25" i="17" s="1"/>
  <c r="C25" i="17"/>
  <c r="F23" i="17"/>
  <c r="E23" i="17"/>
  <c r="F39" i="16"/>
  <c r="E39" i="16"/>
  <c r="F43" i="16"/>
  <c r="E43" i="16"/>
  <c r="F38" i="16"/>
  <c r="E38" i="16"/>
  <c r="D25" i="16"/>
  <c r="C25" i="16"/>
  <c r="F23" i="16"/>
  <c r="E23" i="16"/>
  <c r="F39" i="15"/>
  <c r="E39" i="15"/>
  <c r="F58" i="15"/>
  <c r="E58" i="15"/>
  <c r="F53" i="15"/>
  <c r="E53" i="15"/>
  <c r="F43" i="15"/>
  <c r="E43" i="15"/>
  <c r="F38" i="15"/>
  <c r="E38" i="15"/>
  <c r="D25" i="15"/>
  <c r="C25" i="15"/>
  <c r="E25" i="15" s="1"/>
  <c r="F24" i="15"/>
  <c r="E24" i="15"/>
  <c r="F23" i="15"/>
  <c r="E23" i="15"/>
  <c r="F27" i="14"/>
  <c r="F28" i="14"/>
  <c r="E27" i="14"/>
  <c r="E28" i="14"/>
  <c r="F43" i="14"/>
  <c r="E43" i="14"/>
  <c r="F38" i="14"/>
  <c r="E38" i="14"/>
  <c r="D25" i="14"/>
  <c r="C25" i="14"/>
  <c r="E25" i="14" s="1"/>
  <c r="F23" i="14"/>
  <c r="E23" i="14"/>
  <c r="F55" i="13"/>
  <c r="E55" i="13"/>
  <c r="F51" i="13"/>
  <c r="E51" i="13"/>
  <c r="F41" i="13"/>
  <c r="E41" i="13"/>
  <c r="F36" i="13"/>
  <c r="E36" i="13"/>
  <c r="D25" i="13"/>
  <c r="C25" i="13"/>
  <c r="F24" i="13"/>
  <c r="E24" i="13"/>
  <c r="F23" i="13"/>
  <c r="E23" i="13"/>
  <c r="F28" i="12"/>
  <c r="E28" i="12"/>
  <c r="F40" i="12"/>
  <c r="E40" i="12"/>
  <c r="F42" i="12"/>
  <c r="E42" i="12"/>
  <c r="F39" i="12"/>
  <c r="E39" i="12"/>
  <c r="D25" i="12"/>
  <c r="C25" i="12"/>
  <c r="F24" i="12"/>
  <c r="E24" i="12"/>
  <c r="F41" i="11"/>
  <c r="E41" i="11"/>
  <c r="F37" i="11"/>
  <c r="E37" i="11"/>
  <c r="D25" i="11"/>
  <c r="C25" i="11"/>
  <c r="F24" i="11"/>
  <c r="E24" i="11"/>
  <c r="C37" i="10"/>
  <c r="F56" i="10"/>
  <c r="E56" i="10"/>
  <c r="F42" i="10"/>
  <c r="E42" i="10"/>
  <c r="F37" i="10"/>
  <c r="E37" i="10"/>
  <c r="F36" i="10"/>
  <c r="E36" i="10"/>
  <c r="D25" i="10"/>
  <c r="C25" i="10"/>
  <c r="F24" i="10"/>
  <c r="E24" i="10"/>
  <c r="F23" i="10"/>
  <c r="E23" i="10"/>
  <c r="F58" i="9"/>
  <c r="E58" i="9"/>
  <c r="F53" i="9"/>
  <c r="E53" i="9"/>
  <c r="F52" i="9"/>
  <c r="F42" i="9"/>
  <c r="E42" i="9"/>
  <c r="F38" i="9"/>
  <c r="E38" i="9"/>
  <c r="F37" i="9"/>
  <c r="E37" i="9"/>
  <c r="F36" i="9"/>
  <c r="E36" i="9"/>
  <c r="D25" i="9"/>
  <c r="C25" i="9"/>
  <c r="F24" i="9"/>
  <c r="E24" i="9"/>
  <c r="F23" i="9"/>
  <c r="E23" i="9"/>
  <c r="F61" i="8"/>
  <c r="E61" i="8"/>
  <c r="F56" i="8"/>
  <c r="E56" i="8"/>
  <c r="F55" i="8"/>
  <c r="E55" i="8"/>
  <c r="F45" i="8"/>
  <c r="E45" i="8"/>
  <c r="F41" i="8"/>
  <c r="E41" i="8"/>
  <c r="F40" i="8"/>
  <c r="E40" i="8"/>
  <c r="F39" i="8"/>
  <c r="E39" i="8"/>
  <c r="F38" i="8"/>
  <c r="E38" i="8"/>
  <c r="F28" i="8"/>
  <c r="E28" i="8"/>
  <c r="F27" i="8"/>
  <c r="E27" i="8"/>
  <c r="D25" i="8"/>
  <c r="C25" i="8"/>
  <c r="E25" i="8" s="1"/>
  <c r="F24" i="8"/>
  <c r="E24" i="8"/>
  <c r="F23" i="8"/>
  <c r="E23" i="8"/>
  <c r="F32" i="7"/>
  <c r="E32" i="7"/>
  <c r="F27" i="7"/>
  <c r="F28" i="7"/>
  <c r="F29" i="7"/>
  <c r="E27" i="7"/>
  <c r="E28" i="7"/>
  <c r="E29" i="7"/>
  <c r="F63" i="7"/>
  <c r="E63" i="7"/>
  <c r="F42" i="7"/>
  <c r="F43" i="7"/>
  <c r="F44" i="7"/>
  <c r="E42" i="7"/>
  <c r="E43" i="7"/>
  <c r="E44" i="7"/>
  <c r="F47" i="7"/>
  <c r="E47" i="7"/>
  <c r="F45" i="7"/>
  <c r="F46" i="7"/>
  <c r="E45" i="7"/>
  <c r="E46" i="7"/>
  <c r="F67" i="7"/>
  <c r="E67" i="7"/>
  <c r="F62" i="7"/>
  <c r="E62" i="7"/>
  <c r="F61" i="7"/>
  <c r="E61" i="7"/>
  <c r="F51" i="7"/>
  <c r="E51" i="7"/>
  <c r="D25" i="7"/>
  <c r="C25" i="7"/>
  <c r="E25" i="7" s="1"/>
  <c r="F24" i="7"/>
  <c r="E24" i="7"/>
  <c r="F23" i="7"/>
  <c r="E23" i="7"/>
  <c r="E25" i="17" l="1"/>
  <c r="F25" i="19"/>
  <c r="E25" i="12"/>
  <c r="E25" i="9"/>
  <c r="E25" i="22"/>
  <c r="E25" i="20"/>
  <c r="E25" i="19"/>
  <c r="F25" i="22"/>
  <c r="F25" i="21"/>
  <c r="F25" i="20"/>
  <c r="E25" i="18"/>
  <c r="F25" i="18"/>
  <c r="E25" i="16"/>
  <c r="F25" i="16"/>
  <c r="F25" i="15"/>
  <c r="F25" i="14"/>
  <c r="E25" i="13"/>
  <c r="F25" i="13"/>
  <c r="F25" i="12"/>
  <c r="F25" i="11"/>
  <c r="E25" i="11"/>
  <c r="E25" i="10"/>
  <c r="F25" i="10"/>
  <c r="F25" i="9"/>
  <c r="F25" i="8"/>
  <c r="F25" i="7"/>
  <c r="F54" i="6"/>
  <c r="E54" i="6"/>
  <c r="F59" i="6"/>
  <c r="E59" i="6"/>
  <c r="F53" i="6"/>
  <c r="E53" i="6"/>
  <c r="F43" i="6"/>
  <c r="E43" i="6"/>
  <c r="F38" i="6"/>
  <c r="E38" i="6"/>
  <c r="F37" i="6"/>
  <c r="E37" i="6"/>
  <c r="D25" i="6"/>
  <c r="C25" i="6"/>
  <c r="E25" i="6" s="1"/>
  <c r="F24" i="6"/>
  <c r="E24" i="6"/>
  <c r="F23" i="6"/>
  <c r="E23" i="6"/>
  <c r="F57" i="5"/>
  <c r="E57" i="5"/>
  <c r="F53" i="5"/>
  <c r="E53" i="5"/>
  <c r="F44" i="5"/>
  <c r="E44" i="5"/>
  <c r="F37" i="5"/>
  <c r="E37" i="5"/>
  <c r="D25" i="5"/>
  <c r="C25" i="5"/>
  <c r="E25" i="5" s="1"/>
  <c r="F24" i="5"/>
  <c r="E24" i="5"/>
  <c r="F23" i="5"/>
  <c r="E23" i="5"/>
  <c r="F60" i="4"/>
  <c r="E60" i="4"/>
  <c r="F54" i="4"/>
  <c r="E54" i="4"/>
  <c r="F44" i="4"/>
  <c r="E44" i="4"/>
  <c r="F39" i="4"/>
  <c r="E39" i="4"/>
  <c r="F38" i="4"/>
  <c r="E38" i="4"/>
  <c r="F37" i="4"/>
  <c r="E37" i="4"/>
  <c r="D25" i="4"/>
  <c r="C25" i="4"/>
  <c r="E25" i="4" s="1"/>
  <c r="F24" i="4"/>
  <c r="E24" i="4"/>
  <c r="F23" i="4"/>
  <c r="E23" i="4"/>
  <c r="F40" i="3"/>
  <c r="E40" i="3"/>
  <c r="F59" i="3"/>
  <c r="E59" i="3"/>
  <c r="F54" i="3"/>
  <c r="E54" i="3"/>
  <c r="F53" i="3"/>
  <c r="E53" i="3"/>
  <c r="F44" i="3"/>
  <c r="E44" i="3"/>
  <c r="F39" i="3"/>
  <c r="E39" i="3"/>
  <c r="F38" i="3"/>
  <c r="E38" i="3"/>
  <c r="F37" i="3"/>
  <c r="E37" i="3"/>
  <c r="D25" i="3"/>
  <c r="C25" i="3"/>
  <c r="E25" i="3" s="1"/>
  <c r="F24" i="3"/>
  <c r="E24" i="3"/>
  <c r="F23" i="3"/>
  <c r="E23" i="3"/>
  <c r="F38" i="2"/>
  <c r="F39" i="2"/>
  <c r="E38" i="2"/>
  <c r="E39" i="2"/>
  <c r="F54" i="2"/>
  <c r="F55" i="2"/>
  <c r="E54" i="2"/>
  <c r="E55" i="2"/>
  <c r="D25" i="2"/>
  <c r="C25" i="2"/>
  <c r="E25" i="2" s="1"/>
  <c r="F59" i="2"/>
  <c r="E59" i="2"/>
  <c r="F53" i="2"/>
  <c r="E53" i="2"/>
  <c r="F44" i="2"/>
  <c r="E44" i="2"/>
  <c r="F37" i="2"/>
  <c r="E37" i="2"/>
  <c r="F25" i="2"/>
  <c r="F24" i="2"/>
  <c r="E24" i="2"/>
  <c r="F23" i="2"/>
  <c r="E23" i="2"/>
  <c r="F25" i="6" l="1"/>
  <c r="F25" i="5"/>
  <c r="F25" i="4"/>
  <c r="F25" i="3"/>
  <c r="F37" i="1"/>
  <c r="E37" i="1"/>
  <c r="F24" i="1"/>
  <c r="E24" i="1"/>
  <c r="F23" i="1"/>
  <c r="E23" i="1"/>
  <c r="F57" i="1" l="1"/>
  <c r="E57" i="1"/>
  <c r="F53" i="1" l="1"/>
  <c r="E53" i="1"/>
  <c r="F44" i="1"/>
  <c r="E44" i="1"/>
  <c r="E25" i="1"/>
  <c r="F25" i="1"/>
</calcChain>
</file>

<file path=xl/sharedStrings.xml><?xml version="1.0" encoding="utf-8"?>
<sst xmlns="http://schemas.openxmlformats.org/spreadsheetml/2006/main" count="2853" uniqueCount="424">
  <si>
    <t>Приложение 21</t>
  </si>
  <si>
    <t>к  Инструкции по проведению бюджетного мониторинга, утвержденной приказом Министра финансов Республики Казахстан от 30.11.2016 года № 629</t>
  </si>
  <si>
    <t>Отчет о реализации бюджетных программ (подпрограмм)</t>
  </si>
  <si>
    <t xml:space="preserve"> за 2016 финансовый год</t>
  </si>
  <si>
    <t>Индекс:   форма 4-РБП</t>
  </si>
  <si>
    <t>Круг представляющих лиц:</t>
  </si>
  <si>
    <t>Администраторы бюджетных программ</t>
  </si>
  <si>
    <t>Куда представляется: уполномоченному органу по исполнению бюджета</t>
  </si>
  <si>
    <t>Периодичность :  годовая</t>
  </si>
  <si>
    <t>Срок предоставления:  до 15 февраля года, следующего за отчетным финансовым годом</t>
  </si>
  <si>
    <t>Расходы по бюджетной программе</t>
  </si>
  <si>
    <t>Единица измерения</t>
  </si>
  <si>
    <t>План</t>
  </si>
  <si>
    <t>Факт</t>
  </si>
  <si>
    <t>Отклонение (гр.4-гр.3)</t>
  </si>
  <si>
    <t>Причины недостижения или перевыполнения результатов и неосвоения средств бюджетной программы</t>
  </si>
  <si>
    <t>Процент выполнения показателей                            ( гр.4/гр.3*100)</t>
  </si>
  <si>
    <t>Итого расходы по бюджетной программе</t>
  </si>
  <si>
    <t>тыс.тенге</t>
  </si>
  <si>
    <t>Конечный результат бюджетной программы</t>
  </si>
  <si>
    <t>Вид бюджетной подпрограммы:</t>
  </si>
  <si>
    <t>Показатели прямого результата</t>
  </si>
  <si>
    <t>Причины недостижения или перевыполнения результатов и неосвоения средств бюджетной программы/ подпрограммы</t>
  </si>
  <si>
    <t>________________________</t>
  </si>
  <si>
    <t xml:space="preserve">                 (подпись)</t>
  </si>
  <si>
    <t>Главный бухгалтер</t>
  </si>
  <si>
    <r>
      <t xml:space="preserve">Код и наименование администратора бюджетной программы      </t>
    </r>
    <r>
      <rPr>
        <b/>
        <u/>
        <sz val="10"/>
        <color theme="1"/>
        <rFont val="Times New Roman"/>
        <family val="1"/>
        <charset val="204"/>
      </rPr>
      <t>253 Управление здравоохранения области</t>
    </r>
  </si>
  <si>
    <r>
      <t xml:space="preserve">Код и наименование бюджетной программы </t>
    </r>
    <r>
      <rPr>
        <b/>
        <u/>
        <sz val="10"/>
        <color theme="1"/>
        <rFont val="Times New Roman"/>
        <family val="1"/>
        <charset val="204"/>
      </rPr>
      <t>253 003 "Повышение квалификации и переподготовка кадров"</t>
    </r>
  </si>
  <si>
    <r>
      <t xml:space="preserve">в зависимости от содержания </t>
    </r>
    <r>
      <rPr>
        <b/>
        <u/>
        <sz val="10"/>
        <color theme="1"/>
        <rFont val="Times New Roman"/>
        <family val="1"/>
        <charset val="204"/>
      </rPr>
      <t>Осуществление государственных функций, полномочий и оказание вытекающих из них государственных услуг</t>
    </r>
  </si>
  <si>
    <r>
      <t xml:space="preserve">в зависимости от способа реализации  </t>
    </r>
    <r>
      <rPr>
        <b/>
        <u/>
        <sz val="10"/>
        <color theme="1"/>
        <rFont val="Times New Roman"/>
        <family val="1"/>
        <charset val="204"/>
      </rPr>
      <t>Индивидуальная</t>
    </r>
  </si>
  <si>
    <r>
      <t xml:space="preserve">текущая или развития  </t>
    </r>
    <r>
      <rPr>
        <b/>
        <u/>
        <sz val="10"/>
        <color theme="1"/>
        <rFont val="Times New Roman"/>
        <family val="1"/>
        <charset val="204"/>
      </rPr>
      <t>Текущая</t>
    </r>
  </si>
  <si>
    <r>
      <t xml:space="preserve">Цель бюджетной программы </t>
    </r>
    <r>
      <rPr>
        <b/>
        <u/>
        <sz val="10"/>
        <color theme="1"/>
        <rFont val="Times New Roman"/>
        <family val="1"/>
        <charset val="204"/>
      </rPr>
      <t>Обеспечение отрасли квалифицированными кадрами, отвечающими потребностям общества</t>
    </r>
  </si>
  <si>
    <r>
      <t xml:space="preserve">Описание бюджетной программы  </t>
    </r>
    <r>
      <rPr>
        <b/>
        <u/>
        <sz val="10"/>
        <color theme="1"/>
        <rFont val="Times New Roman"/>
        <family val="1"/>
        <charset val="204"/>
      </rPr>
      <t>Услуги по повышению квалификации и переподгтовке работников организаций здравоохранения области по профилям в соотвествии с потребностями отрасли</t>
    </r>
  </si>
  <si>
    <r>
      <t xml:space="preserve">в зависимости от содержания: </t>
    </r>
    <r>
      <rPr>
        <b/>
        <u/>
        <sz val="10"/>
        <color theme="1"/>
        <rFont val="Times New Roman"/>
        <family val="1"/>
        <charset val="204"/>
      </rPr>
      <t>Осуществление государственных функций, полномочий и оказание вытекающих из них государственных услуг</t>
    </r>
  </si>
  <si>
    <r>
      <t xml:space="preserve">Описание бюджетной подпрограммы  </t>
    </r>
    <r>
      <rPr>
        <b/>
        <u/>
        <sz val="10"/>
        <color theme="1"/>
        <rFont val="Times New Roman"/>
        <family val="1"/>
        <charset val="204"/>
      </rPr>
      <t>Услуги по повышению квалификации и переподгтовке работников организаций здравоохранения области по профилям в соотвествии с потребностями отрасли</t>
    </r>
  </si>
  <si>
    <t>Количество среднего медицинского персонала, прошедших курсы усовершенствования за 5 лет</t>
  </si>
  <si>
    <t>человек</t>
  </si>
  <si>
    <r>
      <t>Код и наименование бюдетной подпрограммы</t>
    </r>
    <r>
      <rPr>
        <b/>
        <u/>
        <sz val="10"/>
        <color theme="1"/>
        <rFont val="Times New Roman"/>
        <family val="1"/>
        <charset val="204"/>
      </rPr>
      <t xml:space="preserve">  253 003 011 За счет трансфертов из республиканского бюджета</t>
    </r>
  </si>
  <si>
    <r>
      <t xml:space="preserve">Код и наименование бюдетной подпрограммы  </t>
    </r>
    <r>
      <rPr>
        <b/>
        <u/>
        <sz val="10"/>
        <color theme="1"/>
        <rFont val="Times New Roman"/>
        <family val="1"/>
        <charset val="204"/>
      </rPr>
      <t>253 003 015 За счет средств местного бюджета</t>
    </r>
  </si>
  <si>
    <t>Итого расходы по бюджетной подпрограмме</t>
  </si>
  <si>
    <t>Расходы по бюджетной подпрограмме</t>
  </si>
  <si>
    <t>За счет трансфертов из республиканского бюджета</t>
  </si>
  <si>
    <t>За счет средств местного бюджета</t>
  </si>
  <si>
    <t>Исполнение договорных обязательств прошлого года (кредиторская задолженность)</t>
  </si>
  <si>
    <r>
      <t xml:space="preserve">Код и наименование бюджетной программы </t>
    </r>
    <r>
      <rPr>
        <b/>
        <u/>
        <sz val="10"/>
        <color theme="1"/>
        <rFont val="Times New Roman"/>
        <family val="1"/>
        <charset val="204"/>
      </rPr>
      <t>253 004 "Оказание стационарной и стационарозамещающей медицинской помощи субъектами здравоохранения на направлению специалистов первичной медико-санитарной помощи и медицинских организаций, заа исключением оказываемой за счет средств республиканского бюджета и субъектами здравоохранения районного значения и села"</t>
    </r>
  </si>
  <si>
    <t>Обеспечение реализации гражданами права на гарантированный объем бесплатной медицинской помощи</t>
  </si>
  <si>
    <t>Обеспечена реализация права на гарантированный объем бесплатной медицинской помощи</t>
  </si>
  <si>
    <r>
      <t>Код и наименование бюдетной подпрограммы</t>
    </r>
    <r>
      <rPr>
        <b/>
        <u/>
        <sz val="10"/>
        <color theme="1"/>
        <rFont val="Times New Roman"/>
        <family val="1"/>
        <charset val="204"/>
      </rPr>
      <t xml:space="preserve">  253 004 011 За счет трансфертов из республиканского бюджета</t>
    </r>
  </si>
  <si>
    <r>
      <t xml:space="preserve">Цель бюджетной программы   </t>
    </r>
    <r>
      <rPr>
        <b/>
        <u/>
        <sz val="10"/>
        <color theme="1"/>
        <rFont val="Times New Roman"/>
        <family val="1"/>
        <charset val="204"/>
      </rPr>
      <t>Улучшение здоровья населения области, оказания паллиативной помощи жителям Павлодарской области, направленной на улучшение качества жизни и общего состояния пациентов, страдающих неизличимыми тяжелыми, прогрессирующими онкологическими заболеваниями</t>
    </r>
  </si>
  <si>
    <r>
      <t xml:space="preserve">Описание бюджетной программы  </t>
    </r>
    <r>
      <rPr>
        <b/>
        <u/>
        <sz val="10"/>
        <color theme="1"/>
        <rFont val="Times New Roman"/>
        <family val="1"/>
        <charset val="204"/>
      </rPr>
      <t>Оказание паллиативной помощи онкологическим больным в рамках социального заказа</t>
    </r>
  </si>
  <si>
    <r>
      <t xml:space="preserve">Код и наименование бюдетной подпрограммы  </t>
    </r>
    <r>
      <rPr>
        <b/>
        <u/>
        <sz val="10"/>
        <color theme="1"/>
        <rFont val="Times New Roman"/>
        <family val="1"/>
        <charset val="204"/>
      </rPr>
      <t>253 004 015 За счет средств местного бюджета</t>
    </r>
  </si>
  <si>
    <r>
      <t xml:space="preserve">Описание бюджетной подпрограммы </t>
    </r>
    <r>
      <rPr>
        <b/>
        <sz val="10"/>
        <color theme="1"/>
        <rFont val="Times New Roman"/>
        <family val="1"/>
        <charset val="204"/>
      </rPr>
      <t xml:space="preserve">  </t>
    </r>
    <r>
      <rPr>
        <b/>
        <u/>
        <sz val="10"/>
        <color theme="1"/>
        <rFont val="Times New Roman"/>
        <family val="1"/>
        <charset val="204"/>
      </rPr>
      <t>Оказание паллиативной помощи онкологическим больным в рамках социального заказа</t>
    </r>
  </si>
  <si>
    <t>Прогнозное среднегодовое количество случаев госпитализации</t>
  </si>
  <si>
    <t>койки</t>
  </si>
  <si>
    <t>Работа койки в году</t>
  </si>
  <si>
    <t>дни</t>
  </si>
  <si>
    <t>На повышение оплаты услуг тепло- и водоснабжения в бюджетных организациях в свзи с ростом тарифов</t>
  </si>
  <si>
    <r>
      <t xml:space="preserve">Описание бюджетной подпрограммы       </t>
    </r>
    <r>
      <rPr>
        <b/>
        <u/>
        <sz val="10"/>
        <color theme="1"/>
        <rFont val="Times New Roman"/>
        <family val="1"/>
        <charset val="204"/>
      </rPr>
      <t>Обеспечение экономической стабильности</t>
    </r>
  </si>
  <si>
    <t>Обеспечение выплаты для перехода на НМСОТ гражданских служащих, работников организаций и работников казенных предприятий с учетом выплаты ежемесячной надбавки за особые условия труда к их должностным окладам</t>
  </si>
  <si>
    <r>
      <t xml:space="preserve">Код и наименование бюджетной программы </t>
    </r>
    <r>
      <rPr>
        <b/>
        <u/>
        <sz val="10"/>
        <color theme="1"/>
        <rFont val="Times New Roman"/>
        <family val="1"/>
        <charset val="204"/>
      </rPr>
      <t>253 005 "Производство крови, ее компонентов и препаратов для местных организаций здраввоохранения"</t>
    </r>
  </si>
  <si>
    <r>
      <t xml:space="preserve">Цель бюджетной программы   </t>
    </r>
    <r>
      <rPr>
        <b/>
        <u/>
        <sz val="10"/>
        <color theme="1"/>
        <rFont val="Times New Roman"/>
        <family val="1"/>
        <charset val="204"/>
      </rPr>
      <t>Улучшение здоровья населения области</t>
    </r>
  </si>
  <si>
    <t>Обеспечение безопасности донорства. Обеспечение реализации мер по развитию добровольного безвозмездного донорства крови и ее компонентов</t>
  </si>
  <si>
    <t>Обеспечена безопасность донорства. Обеспечена реализации мер по развитию добровольного безвозмездного донорства крови и ее компонентов</t>
  </si>
  <si>
    <r>
      <t>Код и наименование бюдетной подпрограммы</t>
    </r>
    <r>
      <rPr>
        <b/>
        <u/>
        <sz val="10"/>
        <color theme="1"/>
        <rFont val="Times New Roman"/>
        <family val="1"/>
        <charset val="204"/>
      </rPr>
      <t xml:space="preserve">  253 005 011 За счет трансфертов из республиканского бюджета</t>
    </r>
  </si>
  <si>
    <t>На увеличение стоимости по оказанию медицинских услуг в медицинских организациях в связи с удорожанием медикаментов неотечественного производства</t>
  </si>
  <si>
    <r>
      <t xml:space="preserve">Код и наименование бюдетной подпрограммы  </t>
    </r>
    <r>
      <rPr>
        <b/>
        <u/>
        <sz val="10"/>
        <color theme="1"/>
        <rFont val="Times New Roman"/>
        <family val="1"/>
        <charset val="204"/>
      </rPr>
      <t>253 005 015 За счет средств местного бюджета</t>
    </r>
  </si>
  <si>
    <r>
      <t xml:space="preserve">Описание бюджетной программы  </t>
    </r>
    <r>
      <rPr>
        <b/>
        <u/>
        <sz val="10"/>
        <color theme="1"/>
        <rFont val="Times New Roman"/>
        <family val="1"/>
        <charset val="204"/>
      </rPr>
      <t>Производство, заготовка, хранение безопасной крови и компонентов, обеспечение в соответствии с потребностями медицинских организаций области</t>
    </r>
  </si>
  <si>
    <r>
      <t xml:space="preserve">Описание бюджетной подпрограммы </t>
    </r>
    <r>
      <rPr>
        <b/>
        <sz val="10"/>
        <color theme="1"/>
        <rFont val="Times New Roman"/>
        <family val="1"/>
        <charset val="204"/>
      </rPr>
      <t xml:space="preserve">  </t>
    </r>
    <r>
      <rPr>
        <b/>
        <u/>
        <sz val="10"/>
        <color theme="1"/>
        <rFont val="Times New Roman"/>
        <family val="1"/>
        <charset val="204"/>
      </rPr>
      <t>Производство, заготовка, хранение безопасной крови и компонентов, обеспечение с потребностями медицинских организаций области</t>
    </r>
  </si>
  <si>
    <t>Среднегодовое количество заготавливаемой и перерабатываемой донорской крови</t>
  </si>
  <si>
    <t>тонн</t>
  </si>
  <si>
    <t>Число донаций</t>
  </si>
  <si>
    <r>
      <t xml:space="preserve">Код и наименование бюджетной программы </t>
    </r>
    <r>
      <rPr>
        <b/>
        <u/>
        <sz val="10"/>
        <color theme="1"/>
        <rFont val="Times New Roman"/>
        <family val="1"/>
        <charset val="204"/>
      </rPr>
      <t>253 006 " Услуги по охране материнств и детства"</t>
    </r>
  </si>
  <si>
    <r>
      <t xml:space="preserve">Цель бюджетной программы   </t>
    </r>
    <r>
      <rPr>
        <b/>
        <u/>
        <sz val="10"/>
        <color theme="1"/>
        <rFont val="Times New Roman"/>
        <family val="1"/>
        <charset val="204"/>
      </rPr>
      <t>Совершенствование системы управления и финансирования</t>
    </r>
  </si>
  <si>
    <r>
      <t xml:space="preserve">Описание бюджетной программы  </t>
    </r>
    <r>
      <rPr>
        <b/>
        <u/>
        <sz val="10"/>
        <color theme="1"/>
        <rFont val="Times New Roman"/>
        <family val="1"/>
        <charset val="204"/>
      </rPr>
      <t>Содержание, педагогическое воспитание,оказание профилактической, лечебно-оздоровительной,реабилитационной помощи детям- сиротам, детям, оставшимся без попечения родителей,детям с нервно-психическими расстройствами</t>
    </r>
  </si>
  <si>
    <t>Реализация государственной политики в области здравоохранения</t>
  </si>
  <si>
    <t>Реализована государственная политика в области здравоохранения</t>
  </si>
  <si>
    <t>0,6-экономия по госзакупу</t>
  </si>
  <si>
    <r>
      <t>Код и наименование бюдетной подпрограммы</t>
    </r>
    <r>
      <rPr>
        <b/>
        <u/>
        <sz val="10"/>
        <color theme="1"/>
        <rFont val="Times New Roman"/>
        <family val="1"/>
        <charset val="204"/>
      </rPr>
      <t xml:space="preserve">  253 006 011 За счет трансфертов из республиканского бюджета</t>
    </r>
  </si>
  <si>
    <r>
      <t xml:space="preserve">Код и наименование бюдетной подпрограммы  </t>
    </r>
    <r>
      <rPr>
        <b/>
        <u/>
        <sz val="10"/>
        <color theme="1"/>
        <rFont val="Times New Roman"/>
        <family val="1"/>
        <charset val="204"/>
      </rPr>
      <t>253 006 015 За счет средств местного бюджета</t>
    </r>
  </si>
  <si>
    <t>Количество детей в областном доме ребенка</t>
  </si>
  <si>
    <r>
      <t xml:space="preserve">Код и наименование бюджетной программы </t>
    </r>
    <r>
      <rPr>
        <b/>
        <u/>
        <sz val="10"/>
        <color theme="1"/>
        <rFont val="Times New Roman"/>
        <family val="1"/>
        <charset val="204"/>
      </rPr>
      <t>253 007 " Пропаганда здорового образа жизни"</t>
    </r>
  </si>
  <si>
    <r>
      <t xml:space="preserve">Описание бюджетной программы  </t>
    </r>
    <r>
      <rPr>
        <b/>
        <u/>
        <sz val="10"/>
        <color theme="1"/>
        <rFont val="Times New Roman"/>
        <family val="1"/>
        <charset val="204"/>
      </rPr>
      <t>Разработка политики формирования здорового образа жизни населения на местном уровне, содействие здоровому образу жизни путем проведения просветительной, образовательной и профилактической работы, ориентация организаций первичной медико-санитарной помощи, координация работы учреждений здравоохранения, образования, культуры, других ведомств и организаций по вопросам профилактики заболеваний и формирования здорового образа жизни, комплексный подход к повышению знаний населения по вопросам сохранения и укрепления здоровья на индивидуальном и семейном уровнях</t>
    </r>
  </si>
  <si>
    <t>Пропаганда и формирование здорового образа жизни и здорового питания. Проведение государственной политики направленной на охрану здоровья и формирование здорового образа жизни</t>
  </si>
  <si>
    <t>Проведена пропаганда и формирование здорового образа жизни и здорового питания. Проведена государственная политика направленная на охрану здоровья и формирование здорового образа жизни</t>
  </si>
  <si>
    <r>
      <t xml:space="preserve">Код и наименование бюдетной подпрограммы  </t>
    </r>
    <r>
      <rPr>
        <b/>
        <u/>
        <sz val="10"/>
        <color theme="1"/>
        <rFont val="Times New Roman"/>
        <family val="1"/>
        <charset val="204"/>
      </rPr>
      <t>253 007 015 За счет средств местного бюджета</t>
    </r>
  </si>
  <si>
    <r>
      <t>Код и наименование бюдетной подпрограммы</t>
    </r>
    <r>
      <rPr>
        <b/>
        <u/>
        <sz val="10"/>
        <color theme="1"/>
        <rFont val="Times New Roman"/>
        <family val="1"/>
        <charset val="204"/>
      </rPr>
      <t xml:space="preserve">  253 007 011 За счет трансфертов из республиканского бюджета</t>
    </r>
  </si>
  <si>
    <r>
      <t xml:space="preserve">Описание бюджетной подпрограммы      </t>
    </r>
    <r>
      <rPr>
        <b/>
        <u/>
        <sz val="10"/>
        <color theme="1"/>
        <rFont val="Times New Roman"/>
        <family val="1"/>
        <charset val="204"/>
      </rPr>
      <t xml:space="preserve"> Обеспечение экономической стабильности</t>
    </r>
  </si>
  <si>
    <t>Число проводимых мероприятий за счет средств областного бюджета</t>
  </si>
  <si>
    <t>единиц</t>
  </si>
  <si>
    <r>
      <t xml:space="preserve">Код и наименование бюджетной программы </t>
    </r>
    <r>
      <rPr>
        <b/>
        <u/>
        <sz val="10"/>
        <color theme="1"/>
        <rFont val="Times New Roman"/>
        <family val="1"/>
        <charset val="204"/>
      </rPr>
      <t>253 008 "Реализация мероприятий по профилактике и борьбе со СПИД в Республике Казахстан"</t>
    </r>
  </si>
  <si>
    <r>
      <t xml:space="preserve">Цель бюджетной программы   </t>
    </r>
    <r>
      <rPr>
        <b/>
        <u/>
        <sz val="10"/>
        <color theme="1"/>
        <rFont val="Times New Roman"/>
        <family val="1"/>
        <charset val="204"/>
      </rPr>
      <t>Улучшение здоровья населения области, совершенствование системы управления и финансирования, снижение темпов распространения ВИЧ-инфекции и СПИДа</t>
    </r>
  </si>
  <si>
    <r>
      <t xml:space="preserve">Описание бюджетной программы  </t>
    </r>
    <r>
      <rPr>
        <b/>
        <u/>
        <sz val="10"/>
        <color theme="1"/>
        <rFont val="Times New Roman"/>
        <family val="1"/>
        <charset val="204"/>
      </rPr>
      <t>Профилактика ВИЧ-инфекции, обеспечение доступности населения к информационно-образовательным материалам по ВИЧ/СПИД, обеспечение профилактическим противовирусным лечением ВИЧ-инфицированных беременных женщин и новорожденных, обеспечение доступа населения к постконтактной антиретровирусной профилактике</t>
    </r>
  </si>
  <si>
    <r>
      <t xml:space="preserve">Код и наименование бюдетной подпрограммы  </t>
    </r>
    <r>
      <rPr>
        <b/>
        <u/>
        <sz val="10"/>
        <color theme="1"/>
        <rFont val="Times New Roman"/>
        <family val="1"/>
        <charset val="204"/>
      </rPr>
      <t>253 008 015 За счет средств местного бюджета</t>
    </r>
  </si>
  <si>
    <r>
      <t>Код и наименование бюдетной подпрограммы</t>
    </r>
    <r>
      <rPr>
        <b/>
        <u/>
        <sz val="10"/>
        <color theme="1"/>
        <rFont val="Times New Roman"/>
        <family val="1"/>
        <charset val="204"/>
      </rPr>
      <t xml:space="preserve">  253 008 011 За счет трансфертов из республиканского бюджета</t>
    </r>
  </si>
  <si>
    <t>Прогнозное количество случаев ВИЧ</t>
  </si>
  <si>
    <r>
      <t xml:space="preserve">Код и наименование бюджетной программы </t>
    </r>
    <r>
      <rPr>
        <b/>
        <u/>
        <sz val="10"/>
        <color theme="1"/>
        <rFont val="Times New Roman"/>
        <family val="1"/>
        <charset val="204"/>
      </rPr>
      <t>253 009 "Оказание медицинской помощи лицам, страдающим туберкулезом, инфекционными заболеваниями, психическими рассройствами и расстройствами поведения, в том числе связанные с употреблением психоактивных веществ"</t>
    </r>
  </si>
  <si>
    <t>0,3-экономия по госзакупуп, 0,2-экономия по прочим текущим затратам</t>
  </si>
  <si>
    <r>
      <t>Код и наименование бюдетной подпрограммы</t>
    </r>
    <r>
      <rPr>
        <b/>
        <u/>
        <sz val="10"/>
        <color theme="1"/>
        <rFont val="Times New Roman"/>
        <family val="1"/>
        <charset val="204"/>
      </rPr>
      <t xml:space="preserve">  253 009 011 За счет трансфертов из республиканского бюджета</t>
    </r>
  </si>
  <si>
    <r>
      <t xml:space="preserve">Код и наименование бюдетной подпрограммы  </t>
    </r>
    <r>
      <rPr>
        <b/>
        <u/>
        <sz val="10"/>
        <color theme="1"/>
        <rFont val="Times New Roman"/>
        <family val="1"/>
        <charset val="204"/>
      </rPr>
      <t>253 009 015 За счет средств местного бюджета</t>
    </r>
  </si>
  <si>
    <r>
      <t xml:space="preserve">в зависимости от содержания:  </t>
    </r>
    <r>
      <rPr>
        <b/>
        <u/>
        <sz val="10"/>
        <color theme="1"/>
        <rFont val="Times New Roman"/>
        <family val="1"/>
        <charset val="204"/>
      </rPr>
      <t>Предоставление трансфертов и бюджетных субвенций и осуществление государственных функций, полномочий и оказание вытекающих из них государственных услуг</t>
    </r>
  </si>
  <si>
    <r>
      <t xml:space="preserve">Описание бюджетной подпрограммы      </t>
    </r>
    <r>
      <rPr>
        <b/>
        <u/>
        <sz val="10"/>
        <color theme="1"/>
        <rFont val="Times New Roman"/>
        <family val="1"/>
        <charset val="204"/>
      </rPr>
      <t xml:space="preserve"> Обеспечение больных противовирусными препаратми (вирусные гепатиты В и С) и больных ВИЧ-инфекцией антиретровирусными препаратами, обеспечение экономической стабильности, переход на новую модель системы оплаты труда гражданских служащих, работников организаций, содержащихся за счет средств местного бюджета и работников казенных предприятий с учетом выплаты ежемесячной надбавки за особые условия труда к их должностным окладам</t>
    </r>
  </si>
  <si>
    <r>
      <t xml:space="preserve">Описание бюджетной подпрограммы      </t>
    </r>
    <r>
      <rPr>
        <b/>
        <u/>
        <sz val="10"/>
        <color theme="1"/>
        <rFont val="Times New Roman"/>
        <family val="1"/>
        <charset val="204"/>
      </rPr>
      <t xml:space="preserve"> Обеспечение экономической стабильности, переход на новую модель системы оплаты труда гражданских служащих, работников организаций, содержащихся за счет средств местного бюджета и работников казенных предприятий с учетом выплаты ежемесячной надбавки за особые условия труда к их должностным окладам</t>
    </r>
  </si>
  <si>
    <t>51,5-экономяи по госзакупу, 1680,7-экономия по ФОТ</t>
  </si>
  <si>
    <t>Обеспечение оказания гарантированного объема бесплатной медицинской помощи</t>
  </si>
  <si>
    <t>Обеспечение противовирусными препаратами (вирусные гепатиты В и С) детей</t>
  </si>
  <si>
    <t>Обеспечение противовирусными препаратами (вирусные гепатиты В и С) взрослых</t>
  </si>
  <si>
    <t>Обеспечение антиретровирусными препаратами (лечение ВИЧ-инфекции)</t>
  </si>
  <si>
    <r>
      <t xml:space="preserve">Описание бюджетной программы  </t>
    </r>
    <r>
      <rPr>
        <b/>
        <u/>
        <sz val="10"/>
        <color theme="1"/>
        <rFont val="Times New Roman"/>
        <family val="1"/>
        <charset val="204"/>
      </rPr>
      <t>Своевременное выявление и коррекция психических расстройств и пограничных состояний, оказание стационарной помощи больным, страдающим психическими расстройствами, с применением современных схем лечения, адаптация и реабилитация, диагностика для раннего выявления и наблюдения за больными туберкулезом на основае мониторинга,</t>
    </r>
    <r>
      <rPr>
        <b/>
        <sz val="10"/>
        <color theme="1"/>
        <rFont val="Times New Roman"/>
        <family val="1"/>
        <charset val="204"/>
      </rPr>
      <t xml:space="preserve"> оказание специализированной медицинской помощи больным с инфекционными заболеваниями и предупреждение развития их тяжелых форм, стабилизация распространенности ВИЧ-инфекции на концентрированной стадии, позволяющая не допустить ее перехода в генерализованную стадию</t>
    </r>
  </si>
  <si>
    <r>
      <t xml:space="preserve">Описание бюджетной программы  </t>
    </r>
    <r>
      <rPr>
        <b/>
        <u/>
        <sz val="10"/>
        <color theme="1"/>
        <rFont val="Times New Roman"/>
        <family val="1"/>
        <charset val="204"/>
      </rPr>
      <t>Своевременное выявление и коррекция психических расстройств и пограничных состояний, оказание стационарной помощи больным, страдающим психическими расстройствами, с применением современных схем лечения, адаптация и реабилитация, диагностика для раннего выявления и наблюдения за больными туберкулезом на основае мониторинга, оказание специализированной медицинской помощи больным с инфекционными заболеваниями и предупреждение развития их тяжелых форм, стабилизация распространенности ВИЧ-инфекции на концентрированной стадии, позволяющая не допустить ее перехода в генерализованную стадию, обеспечение больных противовирусными препаратми (вирусные гепатиты В и С) и больных ВИЧ-инфекцией антиретровирусными препаратами</t>
    </r>
  </si>
  <si>
    <t>Количество пролеченных больных туберкулезом, инфекционными, психическими заболеваниями и расстройствами</t>
  </si>
  <si>
    <t>Количество коек</t>
  </si>
  <si>
    <t>Количество больных в наркологических диспансерах</t>
  </si>
  <si>
    <t>Снижение смертности от туберкулеза</t>
  </si>
  <si>
    <t>на 100 тыс.населения</t>
  </si>
  <si>
    <t>Снижение показателя заболеваемости острым гепатитом В</t>
  </si>
  <si>
    <t>Снижение показателя заболеваемости острым гепатитом С</t>
  </si>
  <si>
    <t>Удержание распространенности  ВИЧ-инфекции в возрастной группе 15-49 в пределах</t>
  </si>
  <si>
    <t xml:space="preserve"> %</t>
  </si>
  <si>
    <t>0,2-0,6</t>
  </si>
  <si>
    <t>Удержание распространенности  ВИЧ-инфекциисреди молодежи в возрасте 15-24 в пределах</t>
  </si>
  <si>
    <t>%</t>
  </si>
  <si>
    <t>Снижение доли молодежи в возрасте 15-29 лет, состоящей на наркологическом учете</t>
  </si>
  <si>
    <r>
      <t xml:space="preserve">Код и наименование бюджетной программы </t>
    </r>
    <r>
      <rPr>
        <b/>
        <u/>
        <sz val="10"/>
        <color theme="1"/>
        <rFont val="Times New Roman"/>
        <family val="1"/>
        <charset val="204"/>
      </rPr>
      <t>253 011 "Оказание скорой медицинской помощи лицам и санитарная авиация, за исключением оказываемой за счет средств республиканского бюджета и субъектами здравоохранения районного значения и села"</t>
    </r>
  </si>
  <si>
    <r>
      <t xml:space="preserve">Цель бюджетной программы   </t>
    </r>
    <r>
      <rPr>
        <b/>
        <u/>
        <sz val="10"/>
        <color theme="1"/>
        <rFont val="Times New Roman"/>
        <family val="1"/>
        <charset val="204"/>
      </rPr>
      <t>Обеспечение сохранности и своевременное обновление медицинского имущества резерва</t>
    </r>
  </si>
  <si>
    <t xml:space="preserve">Снижение доли вызовов к больным с хроническими заболеваниями в часы работы организаций ПМСП </t>
  </si>
  <si>
    <t>Уменьшение процента задержек бригад скорой помощи при доезде до пациента</t>
  </si>
  <si>
    <r>
      <t xml:space="preserve">Описание бюджетной программы </t>
    </r>
    <r>
      <rPr>
        <b/>
        <u/>
        <sz val="10"/>
        <color theme="1"/>
        <rFont val="Times New Roman"/>
        <family val="1"/>
        <charset val="204"/>
      </rPr>
      <t xml:space="preserve">    Оказание бесплатной, квалифицированной, скорой медицинской помощи населению и снижение количества вызовов</t>
    </r>
  </si>
  <si>
    <r>
      <t xml:space="preserve">Код и наименование бюдетной подпрограммы  </t>
    </r>
    <r>
      <rPr>
        <b/>
        <u/>
        <sz val="10"/>
        <color theme="1"/>
        <rFont val="Times New Roman"/>
        <family val="1"/>
        <charset val="204"/>
      </rPr>
      <t>253 011 015 За счет средств местного бюджета</t>
    </r>
  </si>
  <si>
    <r>
      <t>Код и наименование бюдетной подпрограммы</t>
    </r>
    <r>
      <rPr>
        <b/>
        <u/>
        <sz val="10"/>
        <color theme="1"/>
        <rFont val="Times New Roman"/>
        <family val="1"/>
        <charset val="204"/>
      </rPr>
      <t xml:space="preserve">  253 011 011 За счет трансфертов из республиканского бюджета</t>
    </r>
  </si>
  <si>
    <r>
      <t xml:space="preserve">в зависимости от содержания:     </t>
    </r>
    <r>
      <rPr>
        <b/>
        <u/>
        <sz val="10"/>
        <color theme="1"/>
        <rFont val="Times New Roman"/>
        <family val="1"/>
        <charset val="204"/>
      </rPr>
      <t>Предоставление трансфертов и бюджетных субвенций и осуществление государственных функций, полномочий и оказание вытекающих из них государственных услуг</t>
    </r>
  </si>
  <si>
    <t>Количество вызовов по скорой помощи</t>
  </si>
  <si>
    <t>вызов</t>
  </si>
  <si>
    <t>Количество вызовов по санитарной авиации</t>
  </si>
  <si>
    <r>
      <t xml:space="preserve">Код и наименование бюджетной программы </t>
    </r>
    <r>
      <rPr>
        <b/>
        <u/>
        <sz val="10"/>
        <color theme="1"/>
        <rFont val="Times New Roman"/>
        <family val="1"/>
        <charset val="204"/>
      </rPr>
      <t>253 013 "Проведение патологоанатомического вскрытия"</t>
    </r>
  </si>
  <si>
    <r>
      <t>Код и наименование бюдетной подпрограммы</t>
    </r>
    <r>
      <rPr>
        <b/>
        <u/>
        <sz val="10"/>
        <color theme="1"/>
        <rFont val="Times New Roman"/>
        <family val="1"/>
        <charset val="204"/>
      </rPr>
      <t xml:space="preserve">  253 013 011 За счет трансфертов из республиканского бюджета</t>
    </r>
  </si>
  <si>
    <r>
      <t xml:space="preserve">Код и наименование бюдетной подпрограммы  </t>
    </r>
    <r>
      <rPr>
        <b/>
        <u/>
        <sz val="10"/>
        <color theme="1"/>
        <rFont val="Times New Roman"/>
        <family val="1"/>
        <charset val="204"/>
      </rPr>
      <t>253 013 015 За счет средств местного бюджета</t>
    </r>
  </si>
  <si>
    <t>Количество гистологических исследований операционного,аутопсийного и биопсийного материала</t>
  </si>
  <si>
    <t>исследования</t>
  </si>
  <si>
    <t>Количество кскрытий</t>
  </si>
  <si>
    <t>Единиц</t>
  </si>
  <si>
    <t>Прогнозное количество случаев СПИД</t>
  </si>
  <si>
    <r>
      <t xml:space="preserve">Описание бюджетной программы </t>
    </r>
    <r>
      <rPr>
        <b/>
        <u/>
        <sz val="10"/>
        <color theme="1"/>
        <rFont val="Times New Roman"/>
        <family val="1"/>
        <charset val="204"/>
      </rPr>
      <t xml:space="preserve">    Своевременное исследование морфологического операционного материала, диагностика онкопатологии, инфекционных заболеваний, туберкулеза,экстрагенитальной патологии по соскобам, диагностика заболеваний женщин с выходом на лечение по морфологии плацент, диагностика заболеваний по секционному разделу</t>
    </r>
  </si>
  <si>
    <r>
      <t xml:space="preserve">Код и наименование бюджетной программы </t>
    </r>
    <r>
      <rPr>
        <b/>
        <u/>
        <sz val="10"/>
        <color theme="1"/>
        <rFont val="Times New Roman"/>
        <family val="1"/>
        <charset val="204"/>
      </rPr>
      <t>253 014 " Обеспечение лекарственными средствами и специализированными продуктами детского и лечебного питания отдельных категорий населения на амбулаторном уровне"</t>
    </r>
  </si>
  <si>
    <r>
      <t>Код и наименование бюдетной подпрограммы</t>
    </r>
    <r>
      <rPr>
        <b/>
        <u/>
        <sz val="10"/>
        <color theme="1"/>
        <rFont val="Times New Roman"/>
        <family val="1"/>
        <charset val="204"/>
      </rPr>
      <t xml:space="preserve">  253 014 011 За счет трансфертов из республиканского бюджета</t>
    </r>
  </si>
  <si>
    <t>На оплату курсовой разницы в связи с удорожанием лекарственных препаратов неотечественного производства</t>
  </si>
  <si>
    <r>
      <t xml:space="preserve">Код и наименование бюдетной подпрограммы  </t>
    </r>
    <r>
      <rPr>
        <b/>
        <u/>
        <sz val="10"/>
        <color theme="1"/>
        <rFont val="Times New Roman"/>
        <family val="1"/>
        <charset val="204"/>
      </rPr>
      <t>253 014 015 За счет средств местного бюджета</t>
    </r>
  </si>
  <si>
    <t>Количество отдельных категорий граждан, бесплатно обеспеченных лекарственными средствами из числа нуждающихся</t>
  </si>
  <si>
    <r>
      <t xml:space="preserve">Описание бюджетной программы </t>
    </r>
    <r>
      <rPr>
        <b/>
        <u/>
        <sz val="10"/>
        <color theme="1"/>
        <rFont val="Times New Roman"/>
        <family val="1"/>
        <charset val="204"/>
      </rPr>
      <t xml:space="preserve">    Обеспечение лекарственными препаратами отдельных категорий граждан и детским питанием детей до 1 года</t>
    </r>
  </si>
  <si>
    <r>
      <t xml:space="preserve">Описание бюджетной программы </t>
    </r>
    <r>
      <rPr>
        <b/>
        <u/>
        <sz val="10"/>
        <color theme="1"/>
        <rFont val="Times New Roman"/>
        <family val="1"/>
        <charset val="204"/>
      </rPr>
      <t xml:space="preserve">    Обеспечение лекарственными препаратами отдельных категорий граждан и детским питанием  детей до 1 года</t>
    </r>
  </si>
  <si>
    <r>
      <t xml:space="preserve">Код и наименование бюджетной программы </t>
    </r>
    <r>
      <rPr>
        <b/>
        <u/>
        <sz val="10"/>
        <color theme="1"/>
        <rFont val="Times New Roman"/>
        <family val="1"/>
        <charset val="204"/>
      </rPr>
      <t>253 016 " Обеспечение граждан бесплатным или льготным проездом за пределы населенного пункта на лечение"</t>
    </r>
  </si>
  <si>
    <r>
      <t xml:space="preserve">Цель бюджетной программы   </t>
    </r>
    <r>
      <rPr>
        <b/>
        <u/>
        <sz val="10"/>
        <color theme="1"/>
        <rFont val="Times New Roman"/>
        <family val="1"/>
        <charset val="204"/>
      </rPr>
      <t>Возмещение транспортных расходов граждан для получения  высокоспециализированной медицинской помощи за пределами населенного пункта</t>
    </r>
  </si>
  <si>
    <r>
      <t xml:space="preserve">Описание бюджетной программы </t>
    </r>
    <r>
      <rPr>
        <b/>
        <u/>
        <sz val="10"/>
        <color theme="1"/>
        <rFont val="Times New Roman"/>
        <family val="1"/>
        <charset val="204"/>
      </rPr>
      <t xml:space="preserve">    Обеспечение больных бесплатным или льготным проездом для получения высококвалифицированной медицинской помощи в республиканских медицинских организациях</t>
    </r>
  </si>
  <si>
    <t>18,8-экономия по прочим текущим затратам</t>
  </si>
  <si>
    <t>Обеспечение реализаций гражданами права на гарантированный объем бесплатной медицинской помощи</t>
  </si>
  <si>
    <t>Обеспечена  реализация гражданам права на гарантированный объем бесплатной медицинской помощи</t>
  </si>
  <si>
    <r>
      <t xml:space="preserve">Код и наименование бюдетной подпрограммы  </t>
    </r>
    <r>
      <rPr>
        <b/>
        <u/>
        <sz val="10"/>
        <color theme="1"/>
        <rFont val="Times New Roman"/>
        <family val="1"/>
        <charset val="204"/>
      </rPr>
      <t>253 016 015 За счет средств местного бюджета</t>
    </r>
  </si>
  <si>
    <t>Количество больных, обеспеченных бесплатным или льготным проездом</t>
  </si>
  <si>
    <r>
      <t xml:space="preserve">Код и наименование бюджетной программы </t>
    </r>
    <r>
      <rPr>
        <b/>
        <u/>
        <sz val="10"/>
        <color theme="1"/>
        <rFont val="Times New Roman"/>
        <family val="1"/>
        <charset val="204"/>
      </rPr>
      <t>253 017 " Приобретение тест-систем для проведения дозорного эпидемиологического надзора"</t>
    </r>
  </si>
  <si>
    <r>
      <t xml:space="preserve">Цель бюджетной программы </t>
    </r>
    <r>
      <rPr>
        <b/>
        <u/>
        <sz val="10"/>
        <color theme="1"/>
        <rFont val="Times New Roman"/>
        <family val="1"/>
        <charset val="204"/>
      </rPr>
      <t xml:space="preserve"> Улучшение здоровья населения области</t>
    </r>
  </si>
  <si>
    <r>
      <t xml:space="preserve">Описание бюджетной программы </t>
    </r>
    <r>
      <rPr>
        <b/>
        <u/>
        <sz val="10"/>
        <color theme="1"/>
        <rFont val="Times New Roman"/>
        <family val="1"/>
        <charset val="204"/>
      </rPr>
      <t xml:space="preserve">    Приобретение тест-систем для проведения дозорного эпидемиологического надзора</t>
    </r>
  </si>
  <si>
    <t>Удержание распространенности ВИЧ-инфекции в возрастной группе 15-49 лет в пределах</t>
  </si>
  <si>
    <t>Доведение уровня охвата населения в возрасте 15-49 лет анонимным тестированием на ВИЧ и консультированием</t>
  </si>
  <si>
    <r>
      <t xml:space="preserve">Код и наименование бюдетной подпрограммы  </t>
    </r>
    <r>
      <rPr>
        <b/>
        <u/>
        <sz val="10"/>
        <color theme="1"/>
        <rFont val="Times New Roman"/>
        <family val="1"/>
        <charset val="204"/>
      </rPr>
      <t>253 017 015 За счет средств местного бюджета</t>
    </r>
  </si>
  <si>
    <t>Количество обследуемых лиц</t>
  </si>
  <si>
    <t>Закуп наборов диагностических тест-систем для исследования ВИЧ и СПИД-индикаторных</t>
  </si>
  <si>
    <t>наборы</t>
  </si>
  <si>
    <r>
      <t xml:space="preserve">Код и наименование бюджетной программы </t>
    </r>
    <r>
      <rPr>
        <b/>
        <u/>
        <sz val="10"/>
        <color theme="1"/>
        <rFont val="Times New Roman"/>
        <family val="1"/>
        <charset val="204"/>
      </rPr>
      <t>253 018 "Информационно-аналитические услуги в области здравоохранения"</t>
    </r>
  </si>
  <si>
    <r>
      <t xml:space="preserve">Цель бюджетной программы   </t>
    </r>
    <r>
      <rPr>
        <b/>
        <u/>
        <sz val="10"/>
        <color theme="1"/>
        <rFont val="Times New Roman"/>
        <family val="1"/>
        <charset val="204"/>
      </rPr>
      <t>Содействие развитию системы здравоохранения путем  совершенствования информационной инфраструктуры системы здравоохранения (электронного здравоохранения), медицинской статистики, реализации информационных программ</t>
    </r>
  </si>
  <si>
    <r>
      <t xml:space="preserve">Описание бюджетной программы </t>
    </r>
    <r>
      <rPr>
        <b/>
        <u/>
        <sz val="10"/>
        <color theme="1"/>
        <rFont val="Times New Roman"/>
        <family val="1"/>
        <charset val="204"/>
      </rPr>
      <t xml:space="preserve">    Организация сбора, обработки и анализа медицинских статистических данных о сети, кадрах , деятельности организаций здравоохранения, состояния здоровья населения Павлодарской области</t>
    </r>
  </si>
  <si>
    <t>0,4-экономия по прочим текущим затратам</t>
  </si>
  <si>
    <t>Осуществление ведомственных статистических наблюдений в области здравоохранения в пределах соответствующей административно-территориальной единицы с соблюдением требований статистической методологии</t>
  </si>
  <si>
    <t>Осуществлены ведомственные статистические наблюдения в области здравоохранения в пределах соответствующей административно-территориальной единицы с соблюдением требований статистической методологии</t>
  </si>
  <si>
    <r>
      <t>Код и наименование бюдетной подпрограммы</t>
    </r>
    <r>
      <rPr>
        <b/>
        <u/>
        <sz val="10"/>
        <color theme="1"/>
        <rFont val="Times New Roman"/>
        <family val="1"/>
        <charset val="204"/>
      </rPr>
      <t xml:space="preserve">  253 018 011 За счет трансфертов из республиканского бюджета</t>
    </r>
  </si>
  <si>
    <r>
      <t xml:space="preserve">Код и наименование бюдетной подпрограммы  </t>
    </r>
    <r>
      <rPr>
        <b/>
        <u/>
        <sz val="10"/>
        <color theme="1"/>
        <rFont val="Times New Roman"/>
        <family val="1"/>
        <charset val="204"/>
      </rPr>
      <t>253 018 015 За счет средств местного бюджета</t>
    </r>
  </si>
  <si>
    <t>Количество выданных аналитических справок</t>
  </si>
  <si>
    <t>штук</t>
  </si>
  <si>
    <r>
      <t xml:space="preserve">Код и наименование бюджетной программы </t>
    </r>
    <r>
      <rPr>
        <b/>
        <u/>
        <sz val="10"/>
        <color theme="1"/>
        <rFont val="Times New Roman"/>
        <family val="1"/>
        <charset val="204"/>
      </rPr>
      <t>253 019 " Обеспечение больных туберкулезом противотуберкулезными препаратами"</t>
    </r>
  </si>
  <si>
    <r>
      <t xml:space="preserve">Цель бюджетной программы  </t>
    </r>
    <r>
      <rPr>
        <b/>
        <u/>
        <sz val="10"/>
        <color theme="1"/>
        <rFont val="Times New Roman"/>
        <family val="1"/>
        <charset val="204"/>
      </rPr>
      <t>Улучшение здоровья населения области, совершенствование системы управления и финансирования</t>
    </r>
  </si>
  <si>
    <r>
      <t xml:space="preserve">Описание бюджетной программы </t>
    </r>
    <r>
      <rPr>
        <b/>
        <u/>
        <sz val="10"/>
        <color theme="1"/>
        <rFont val="Times New Roman"/>
        <family val="1"/>
        <charset val="204"/>
      </rPr>
      <t xml:space="preserve">    Лечение больных туберкулезом в соответствии с клиническими протоколами</t>
    </r>
  </si>
  <si>
    <t>Социальная поддержка больных туберкулезом не менее 4%</t>
  </si>
  <si>
    <r>
      <t>Код и наименование бюдетной подпрограммы</t>
    </r>
    <r>
      <rPr>
        <b/>
        <u/>
        <sz val="10"/>
        <color theme="1"/>
        <rFont val="Times New Roman"/>
        <family val="1"/>
        <charset val="204"/>
      </rPr>
      <t xml:space="preserve">  253 019 011 За счет трансфертов из республиканского бюджета</t>
    </r>
  </si>
  <si>
    <t>Обеспечение противотуберкулезными препаратами</t>
  </si>
  <si>
    <r>
      <t xml:space="preserve">Код и наименование бюджетной программы </t>
    </r>
    <r>
      <rPr>
        <b/>
        <u/>
        <sz val="10"/>
        <color theme="1"/>
        <rFont val="Times New Roman"/>
        <family val="1"/>
        <charset val="204"/>
      </rPr>
      <t>253 020 "Обеспечение больных диабетом противодиабетическими препаратами"</t>
    </r>
  </si>
  <si>
    <r>
      <t xml:space="preserve">в зависимости от содержания  </t>
    </r>
    <r>
      <rPr>
        <b/>
        <u/>
        <sz val="10"/>
        <color theme="1"/>
        <rFont val="Times New Roman"/>
        <family val="1"/>
        <charset val="204"/>
      </rPr>
      <t>Предоставление трансфертов и бюджетных субвенций ,осуществление государственных функций, полномочий и оказание вытекающих из них государственных услуг</t>
    </r>
  </si>
  <si>
    <r>
      <t xml:space="preserve">Цель бюджетной программы   </t>
    </r>
    <r>
      <rPr>
        <b/>
        <u/>
        <sz val="10"/>
        <color theme="1"/>
        <rFont val="Times New Roman"/>
        <family val="1"/>
        <charset val="204"/>
      </rPr>
      <t>Улучшение здоровья населения области, совершенствование управления и финансирования</t>
    </r>
  </si>
  <si>
    <r>
      <t xml:space="preserve">Описание бюджетной программы </t>
    </r>
    <r>
      <rPr>
        <b/>
        <u/>
        <sz val="10"/>
        <color theme="1"/>
        <rFont val="Times New Roman"/>
        <family val="1"/>
        <charset val="204"/>
      </rPr>
      <t xml:space="preserve">    Лечение больных сахарным диабетом в соответствии с клиническими протоколами</t>
    </r>
  </si>
  <si>
    <t>1,6-экономия по госзакупу</t>
  </si>
  <si>
    <t>Увеличение  охвате инсулинотерапией у пациентов сахарным диабетом 2-го типа до</t>
  </si>
  <si>
    <t>Увеличение доли пациентов с сахарным диабетом, находящихся в состоянии компенсации по уровню гликированного гемоглобина</t>
  </si>
  <si>
    <t xml:space="preserve">Количество больных диабетом, обеспеченных противодиабетическими препаратами </t>
  </si>
  <si>
    <r>
      <t xml:space="preserve">Описание бюджетной программы </t>
    </r>
    <r>
      <rPr>
        <b/>
        <u/>
        <sz val="10"/>
        <color theme="1"/>
        <rFont val="Times New Roman"/>
        <family val="1"/>
        <charset val="204"/>
      </rPr>
      <t xml:space="preserve">    Лечение больных сахарным диабетом в соответствии с клиническими протоколами,  обеспечение экономической стабильности</t>
    </r>
  </si>
  <si>
    <r>
      <t xml:space="preserve">Код и наименование бюдетной подпрограммы  </t>
    </r>
    <r>
      <rPr>
        <b/>
        <u/>
        <sz val="10"/>
        <color theme="1"/>
        <rFont val="Times New Roman"/>
        <family val="1"/>
        <charset val="204"/>
      </rPr>
      <t>253 020 015 За счет средств местного бюджета</t>
    </r>
  </si>
  <si>
    <t>Количество больных диабетом, обеспеченных противодиабетическими препаратами</t>
  </si>
  <si>
    <r>
      <t xml:space="preserve">Код и наименование бюджетной программы </t>
    </r>
    <r>
      <rPr>
        <b/>
        <u/>
        <sz val="10"/>
        <color theme="1"/>
        <rFont val="Times New Roman"/>
        <family val="1"/>
        <charset val="204"/>
      </rPr>
      <t>253 021 " Обеспечение  онкогематологических больных химиопрепаратами"</t>
    </r>
  </si>
  <si>
    <r>
      <t xml:space="preserve">Вид бюджетной программы: в зависимости от уровня государственного управления </t>
    </r>
    <r>
      <rPr>
        <b/>
        <u/>
        <sz val="10"/>
        <color theme="1"/>
        <rFont val="Times New Roman"/>
        <family val="1"/>
        <charset val="204"/>
      </rPr>
      <t xml:space="preserve"> Республиканский  бюджет</t>
    </r>
  </si>
  <si>
    <r>
      <t>Вид бюджетной программы: в зависимости от уровня государственного управления    О</t>
    </r>
    <r>
      <rPr>
        <b/>
        <u/>
        <sz val="10"/>
        <color theme="1"/>
        <rFont val="Times New Roman"/>
        <family val="1"/>
        <charset val="204"/>
      </rPr>
      <t>бластной и республиканский  бюджеты</t>
    </r>
  </si>
  <si>
    <r>
      <t>Вид бюджетной программы: в зависимости от уровня государственного управления  О</t>
    </r>
    <r>
      <rPr>
        <b/>
        <u/>
        <sz val="10"/>
        <color theme="1"/>
        <rFont val="Times New Roman"/>
        <family val="1"/>
        <charset val="204"/>
      </rPr>
      <t>бластной и республиканский  бюджеты</t>
    </r>
  </si>
  <si>
    <r>
      <t>Вид бюджетной программы: в зависимости от уровня государственного управления   О</t>
    </r>
    <r>
      <rPr>
        <b/>
        <u/>
        <sz val="10"/>
        <color theme="1"/>
        <rFont val="Times New Roman"/>
        <family val="1"/>
        <charset val="204"/>
      </rPr>
      <t>бластной и республиканский  бюджеты</t>
    </r>
  </si>
  <si>
    <r>
      <t>Вид бюджетной программы: в зависимости от уровня государственного управления   О</t>
    </r>
    <r>
      <rPr>
        <b/>
        <u/>
        <sz val="10"/>
        <color theme="1"/>
        <rFont val="Times New Roman"/>
        <family val="1"/>
        <charset val="204"/>
      </rPr>
      <t>бластной бюджет</t>
    </r>
  </si>
  <si>
    <r>
      <t>Вид бюджетной программы: в зависимости от уровня государственного управления  О</t>
    </r>
    <r>
      <rPr>
        <b/>
        <u/>
        <sz val="10"/>
        <color theme="1"/>
        <rFont val="Times New Roman"/>
        <family val="1"/>
        <charset val="204"/>
      </rPr>
      <t>бластной бюджет</t>
    </r>
  </si>
  <si>
    <r>
      <t>Вид бюджетной программы: в зависимости от уровня государственного управления    Р</t>
    </r>
    <r>
      <rPr>
        <b/>
        <u/>
        <sz val="10"/>
        <color theme="1"/>
        <rFont val="Times New Roman"/>
        <family val="1"/>
        <charset val="204"/>
      </rPr>
      <t>еспубликанский  бюджет</t>
    </r>
  </si>
  <si>
    <r>
      <t xml:space="preserve">в зависимости от содержания  </t>
    </r>
    <r>
      <rPr>
        <b/>
        <u/>
        <sz val="10"/>
        <color theme="1"/>
        <rFont val="Times New Roman"/>
        <family val="1"/>
        <charset val="204"/>
      </rPr>
      <t xml:space="preserve"> Предоставление трансфертов и бюджетных субвенций</t>
    </r>
    <r>
      <rPr>
        <u/>
        <sz val="10"/>
        <color theme="1"/>
        <rFont val="Times New Roman"/>
        <family val="1"/>
        <charset val="204"/>
      </rPr>
      <t>, о</t>
    </r>
    <r>
      <rPr>
        <b/>
        <u/>
        <sz val="10"/>
        <color theme="1"/>
        <rFont val="Times New Roman"/>
        <family val="1"/>
        <charset val="204"/>
      </rPr>
      <t>существление государственных функций, полномочий и оказание вытекающих из них государственных услуг</t>
    </r>
  </si>
  <si>
    <r>
      <t xml:space="preserve">в зависимости от содержания </t>
    </r>
    <r>
      <rPr>
        <b/>
        <sz val="10"/>
        <color theme="1"/>
        <rFont val="Times New Roman"/>
        <family val="1"/>
        <charset val="204"/>
      </rPr>
      <t xml:space="preserve"> </t>
    </r>
    <r>
      <rPr>
        <b/>
        <u/>
        <sz val="10"/>
        <color theme="1"/>
        <rFont val="Times New Roman"/>
        <family val="1"/>
        <charset val="204"/>
      </rPr>
      <t>Предоставление трансфертов и бюджетных субвенций</t>
    </r>
    <r>
      <rPr>
        <u/>
        <sz val="10"/>
        <color theme="1"/>
        <rFont val="Times New Roman"/>
        <family val="1"/>
        <charset val="204"/>
      </rPr>
      <t>, о</t>
    </r>
    <r>
      <rPr>
        <b/>
        <u/>
        <sz val="10"/>
        <color theme="1"/>
        <rFont val="Times New Roman"/>
        <family val="1"/>
        <charset val="204"/>
      </rPr>
      <t>существление государственных функций, полномочий и оказание вытекающих из них государственных услуг</t>
    </r>
  </si>
  <si>
    <r>
      <t xml:space="preserve">Описание бюджетной программы </t>
    </r>
    <r>
      <rPr>
        <b/>
        <u/>
        <sz val="10"/>
        <color theme="1"/>
        <rFont val="Times New Roman"/>
        <family val="1"/>
        <charset val="204"/>
      </rPr>
      <t xml:space="preserve">    Обеспечение онкологических больных химиопрепаратами согласно номенклатуры лекарственных средств, утвержденных уполномоченным органом в сфере здравоохранения</t>
    </r>
  </si>
  <si>
    <t>13,3-экономия по госзакупу</t>
  </si>
  <si>
    <t>1,3-экономия по госзакупу</t>
  </si>
  <si>
    <r>
      <t>Код и наименование бюдетной подпрограммы</t>
    </r>
    <r>
      <rPr>
        <b/>
        <u/>
        <sz val="10"/>
        <color theme="1"/>
        <rFont val="Times New Roman"/>
        <family val="1"/>
        <charset val="204"/>
      </rPr>
      <t xml:space="preserve">  253 021 011 За счет трансфертов из республиканского бюджета</t>
    </r>
  </si>
  <si>
    <t>Ожидаемая продолжительность жизни</t>
  </si>
  <si>
    <t>лет</t>
  </si>
  <si>
    <t>Обеспечение взрослых онкогематологических больных химиопрепаратами</t>
  </si>
  <si>
    <t>Обеспечение онкогематологических больных  детей химиопрепаратами</t>
  </si>
  <si>
    <r>
      <t xml:space="preserve">Код и наименование бюджетной программы </t>
    </r>
    <r>
      <rPr>
        <b/>
        <u/>
        <sz val="10"/>
        <color theme="1"/>
        <rFont val="Times New Roman"/>
        <family val="1"/>
        <charset val="204"/>
      </rPr>
      <t>253 022 " Обеспечение   лекарственными средствами больных с хронической почечной недостаточностью, аутоиммунными, орфанными заболеваниями, иммунодефицитными состояниями, а также больных после трансплантации почек"</t>
    </r>
  </si>
  <si>
    <r>
      <t xml:space="preserve">Вид бюджетной программы: в зависимости от уровня государственного управления  </t>
    </r>
    <r>
      <rPr>
        <b/>
        <sz val="10"/>
        <color theme="1"/>
        <rFont val="Times New Roman"/>
        <family val="1"/>
        <charset val="204"/>
      </rPr>
      <t xml:space="preserve">  Р</t>
    </r>
    <r>
      <rPr>
        <b/>
        <u/>
        <sz val="10"/>
        <color theme="1"/>
        <rFont val="Times New Roman"/>
        <family val="1"/>
        <charset val="204"/>
      </rPr>
      <t>еспубликанский  бюджет</t>
    </r>
  </si>
  <si>
    <r>
      <t xml:space="preserve">Описание бюджетной программы </t>
    </r>
    <r>
      <rPr>
        <b/>
        <u/>
        <sz val="10"/>
        <color theme="1"/>
        <rFont val="Times New Roman"/>
        <family val="1"/>
        <charset val="204"/>
      </rPr>
      <t xml:space="preserve">    Обеспечение лекарственными средствами больных с почечной недостаточностью</t>
    </r>
  </si>
  <si>
    <t>1,9-экономия по госзакупу</t>
  </si>
  <si>
    <t>Обеспечение лекарственными средствами больных аутоиммунными заболеваниями ( в том числе миастения) и иммунодефицитные состояния</t>
  </si>
  <si>
    <t>Обеспечение лекарственными  больным рассеянным склерозом (для больных с  реметирующим, рецидивирующим течением)</t>
  </si>
  <si>
    <t>Обеспечение лекарственными средствами  больных Гоше</t>
  </si>
  <si>
    <t>Обеспечение лекарственными средствами больных мукополисахаридозом</t>
  </si>
  <si>
    <t>Обеспечение лекарственными средствами больных муковисцидозом</t>
  </si>
  <si>
    <r>
      <t xml:space="preserve">Код и наименование бюджетной программы </t>
    </r>
    <r>
      <rPr>
        <b/>
        <u/>
        <sz val="10"/>
        <color theme="1"/>
        <rFont val="Times New Roman"/>
        <family val="1"/>
        <charset val="204"/>
      </rPr>
      <t>253 026 " Обеспечение  факторами крови больных гемофилией"</t>
    </r>
  </si>
  <si>
    <r>
      <t xml:space="preserve">Описание бюджетной программы </t>
    </r>
    <r>
      <rPr>
        <b/>
        <u/>
        <sz val="10"/>
        <color theme="1"/>
        <rFont val="Times New Roman"/>
        <family val="1"/>
        <charset val="204"/>
      </rPr>
      <t xml:space="preserve">    Обеспечение факторами свертывания крови при лечении взрослых, больных гемофилией</t>
    </r>
  </si>
  <si>
    <t>2,0-экономия по госзакупу</t>
  </si>
  <si>
    <r>
      <t>Код и наименование бюдетной подпрограммы</t>
    </r>
    <r>
      <rPr>
        <b/>
        <u/>
        <sz val="10"/>
        <color theme="1"/>
        <rFont val="Times New Roman"/>
        <family val="1"/>
        <charset val="204"/>
      </rPr>
      <t xml:space="preserve">  253 022 011 За счет трансфертов из республиканского бюджета</t>
    </r>
  </si>
  <si>
    <r>
      <t>Код и наименование бюдетной подпрограммы</t>
    </r>
    <r>
      <rPr>
        <b/>
        <u/>
        <sz val="10"/>
        <color theme="1"/>
        <rFont val="Times New Roman"/>
        <family val="1"/>
        <charset val="204"/>
      </rPr>
      <t xml:space="preserve">  253 026 011 За счет трансфертов из республиканского бюджета</t>
    </r>
  </si>
  <si>
    <t>Обеспечение факторами свертывания крови больных гемофилией (включая гемофилию В)</t>
  </si>
  <si>
    <t>Обеспечение факторами свертывания крови больных гемофилией детей</t>
  </si>
  <si>
    <r>
      <t xml:space="preserve">Код и наименование бюджетной программы </t>
    </r>
    <r>
      <rPr>
        <b/>
        <u/>
        <sz val="10"/>
        <color theme="1"/>
        <rFont val="Times New Roman"/>
        <family val="1"/>
        <charset val="204"/>
      </rPr>
      <t>253 029 "  Областные базы спецмедснабжения"</t>
    </r>
  </si>
  <si>
    <r>
      <t xml:space="preserve">Описание бюджетной программы  </t>
    </r>
    <r>
      <rPr>
        <b/>
        <sz val="10"/>
        <color theme="1"/>
        <rFont val="Times New Roman"/>
        <family val="1"/>
        <charset val="204"/>
      </rPr>
      <t>Н</t>
    </r>
    <r>
      <rPr>
        <b/>
        <u/>
        <sz val="10"/>
        <color theme="1"/>
        <rFont val="Times New Roman"/>
        <family val="1"/>
        <charset val="204"/>
      </rPr>
      <t>акопление, обновление и замена медикаментов для экстренной медицинской помощи</t>
    </r>
  </si>
  <si>
    <t>100%-ое обеспечение резерва лекарственными средствами и изделиями медицинского назначения при чрезвычайных ситуациях</t>
  </si>
  <si>
    <t>630,8-экономия по ФОТ</t>
  </si>
  <si>
    <t>1,4-экономия по госзакупу, 0,3-экономия по ФОТ,1,7-экономия по прочим текущим затратам</t>
  </si>
  <si>
    <r>
      <t>Код и наименование бюдетной подпрограммы</t>
    </r>
    <r>
      <rPr>
        <b/>
        <u/>
        <sz val="10"/>
        <color theme="1"/>
        <rFont val="Times New Roman"/>
        <family val="1"/>
        <charset val="204"/>
      </rPr>
      <t xml:space="preserve">  253 029 011 За счет трансфертов из республиканского бюджета</t>
    </r>
  </si>
  <si>
    <r>
      <t xml:space="preserve">Код и наименование бюдетной подпрограммы  </t>
    </r>
    <r>
      <rPr>
        <b/>
        <u/>
        <sz val="10"/>
        <color theme="1"/>
        <rFont val="Times New Roman"/>
        <family val="1"/>
        <charset val="204"/>
      </rPr>
      <t>253 029 015 За счет средств местного бюджета</t>
    </r>
  </si>
  <si>
    <t>Содержание ГУ Областная база спецмедснабжения для выполнения возложенных на учреждение функций</t>
  </si>
  <si>
    <t>штатных единиц</t>
  </si>
  <si>
    <r>
      <t xml:space="preserve">Код и наименование бюджетной программы </t>
    </r>
    <r>
      <rPr>
        <b/>
        <u/>
        <sz val="10"/>
        <color theme="1"/>
        <rFont val="Times New Roman"/>
        <family val="1"/>
        <charset val="204"/>
      </rPr>
      <t>253 036 " Обеспечение   тромболитическими препаратами больных с острым инфарктом миокарда"</t>
    </r>
  </si>
  <si>
    <r>
      <t xml:space="preserve">Описание бюджетной программы </t>
    </r>
    <r>
      <rPr>
        <b/>
        <u/>
        <sz val="10"/>
        <color theme="1"/>
        <rFont val="Times New Roman"/>
        <family val="1"/>
        <charset val="204"/>
      </rPr>
      <t xml:space="preserve">    Обеспечение тромболитическими препаратами больных с острым инфарктом миокарда</t>
    </r>
  </si>
  <si>
    <t>Смертоность от болезней кровообращения</t>
  </si>
  <si>
    <t>0,8-экономия по госзакупу</t>
  </si>
  <si>
    <r>
      <t>Код и наименование бюдетной подпрограммы</t>
    </r>
    <r>
      <rPr>
        <b/>
        <u/>
        <sz val="10"/>
        <color theme="1"/>
        <rFont val="Times New Roman"/>
        <family val="1"/>
        <charset val="204"/>
      </rPr>
      <t xml:space="preserve">  253 036 011 За счет трансфертов из республиканского бюджета</t>
    </r>
  </si>
  <si>
    <t>Обеспечение тромболитическими препаратами больных с острым инфарктом миокарда</t>
  </si>
  <si>
    <r>
      <t xml:space="preserve">Код и наименование бюджетной программы </t>
    </r>
    <r>
      <rPr>
        <b/>
        <u/>
        <sz val="10"/>
        <color theme="1"/>
        <rFont val="Times New Roman"/>
        <family val="1"/>
        <charset val="204"/>
      </rPr>
      <t>253 033 " Капитальные расходы медицинских организаций здравоохранения"</t>
    </r>
  </si>
  <si>
    <r>
      <t xml:space="preserve">Цель бюджетной программы  </t>
    </r>
    <r>
      <rPr>
        <b/>
        <u/>
        <sz val="10"/>
        <color theme="1"/>
        <rFont val="Times New Roman"/>
        <family val="1"/>
        <charset val="204"/>
      </rPr>
      <t>Укрепление материально-технической базы организаций здравоохранения</t>
    </r>
  </si>
  <si>
    <r>
      <t xml:space="preserve">Описание бюджетной программы </t>
    </r>
    <r>
      <rPr>
        <b/>
        <u/>
        <sz val="10"/>
        <color theme="1"/>
        <rFont val="Times New Roman"/>
        <family val="1"/>
        <charset val="204"/>
      </rPr>
      <t xml:space="preserve">    Улучшение технического состояния зданий организаций здравоохранения с целью создания условий для повышения качества оказания медицинских услуг, дооснащение современным лабораторным, медицинским оборудованием, а также технологическим и немедицинским оборудованием</t>
    </r>
  </si>
  <si>
    <t>0,4-экономия по госзакупу</t>
  </si>
  <si>
    <r>
      <t>Код и наименование бюдетной подпрограммы</t>
    </r>
    <r>
      <rPr>
        <b/>
        <u/>
        <sz val="10"/>
        <color theme="1"/>
        <rFont val="Times New Roman"/>
        <family val="1"/>
        <charset val="204"/>
      </rPr>
      <t xml:space="preserve">  253 020 011 За счет трансфертов из республиканского бюджета</t>
    </r>
  </si>
  <si>
    <r>
      <t xml:space="preserve">Код и наименование бюдетной подпрограммы  </t>
    </r>
    <r>
      <rPr>
        <b/>
        <u/>
        <sz val="10"/>
        <color theme="1"/>
        <rFont val="Times New Roman"/>
        <family val="1"/>
        <charset val="204"/>
      </rPr>
      <t>253 033 015 За счет средств местного бюджета</t>
    </r>
  </si>
  <si>
    <r>
      <t xml:space="preserve">Код и наименование бюджетной программы </t>
    </r>
    <r>
      <rPr>
        <b/>
        <u/>
        <sz val="10"/>
        <color theme="1"/>
        <rFont val="Times New Roman"/>
        <family val="1"/>
        <charset val="204"/>
      </rPr>
      <t>253 038 " Проведение скрининговых исследований в рамках гарантированного объема бесплатной медицинской помощи"</t>
    </r>
  </si>
  <si>
    <r>
      <t xml:space="preserve">Цель бюджетной программы  </t>
    </r>
    <r>
      <rPr>
        <b/>
        <u/>
        <sz val="10"/>
        <color theme="1"/>
        <rFont val="Times New Roman"/>
        <family val="1"/>
        <charset val="204"/>
      </rPr>
      <t>Улучшение здоровья населения области, обеспечение приоритетного амбулаторно-поликлинического обслуживания</t>
    </r>
  </si>
  <si>
    <r>
      <t xml:space="preserve">Описание бюджетной программы </t>
    </r>
    <r>
      <rPr>
        <b/>
        <u/>
        <sz val="10"/>
        <color theme="1"/>
        <rFont val="Times New Roman"/>
        <family val="1"/>
        <charset val="204"/>
      </rPr>
      <t xml:space="preserve">    Проведение скрининговых исследований в рамках гарантированного объема бесплатной медицинской помощи</t>
    </r>
  </si>
  <si>
    <t>4,0-экономия по скрининговым исследованиям</t>
  </si>
  <si>
    <r>
      <t>Код и наименование бюдетной подпрограммы</t>
    </r>
    <r>
      <rPr>
        <b/>
        <u/>
        <sz val="10"/>
        <color theme="1"/>
        <rFont val="Times New Roman"/>
        <family val="1"/>
        <charset val="204"/>
      </rPr>
      <t xml:space="preserve">  253 038 011 За счет трансфертов из республиканского бюджета</t>
    </r>
  </si>
  <si>
    <t>Скрининговые исследования женщин на выявление рака шейки матки</t>
  </si>
  <si>
    <t>Скрининговые исследования населения по выявлению колоректального рака 1 этап</t>
  </si>
  <si>
    <t>Скрининговые исследования населения по выявлению колоректального рака 2 этап</t>
  </si>
  <si>
    <t>На проведение скрининга  рака пищевода и желудка</t>
  </si>
  <si>
    <t>На проведение скрининга по раннему выявлению рака печени</t>
  </si>
  <si>
    <t>На проведение 2-этапа скрининговых исследований на рак молочной железы</t>
  </si>
  <si>
    <t>На проведение по раннему выявлению рака простаты</t>
  </si>
  <si>
    <r>
      <t xml:space="preserve">Код и наименование бюджетной программы </t>
    </r>
    <r>
      <rPr>
        <b/>
        <u/>
        <sz val="10"/>
        <color theme="1"/>
        <rFont val="Times New Roman"/>
        <family val="1"/>
        <charset val="204"/>
      </rPr>
      <t>253 039 " Оказание медицинской помощи населению субъектами здравоохранения районного значения и села и амбулаторно-поликлинической помощи в рамках гарантированного объма бесплатной медицинской помощи"</t>
    </r>
  </si>
  <si>
    <r>
      <t xml:space="preserve">Цель бюджетной программы   </t>
    </r>
    <r>
      <rPr>
        <b/>
        <u/>
        <sz val="10"/>
        <color theme="1"/>
        <rFont val="Times New Roman"/>
        <family val="1"/>
        <charset val="204"/>
      </rPr>
      <t>Улучшение здоровья населения области, совершенствование управления и финансирования, развитие первичной медико-санитарной помощи</t>
    </r>
  </si>
  <si>
    <t>164,4-экономия по госзакупу</t>
  </si>
  <si>
    <t xml:space="preserve">Снижение общей смертности </t>
  </si>
  <si>
    <t>Снижение материнской смертности</t>
  </si>
  <si>
    <t xml:space="preserve">на 100 тыс.родившихся живыми </t>
  </si>
  <si>
    <t>Снижение младенческой  смертности</t>
  </si>
  <si>
    <t>Смертность от болезней кровообращения</t>
  </si>
  <si>
    <t>Снижение числа абортов среди молодежи  в возрасте 15-19 лет</t>
  </si>
  <si>
    <t>Своевременное диагностированный туберкулез легких:повышение на 2% от уровня прошлого года</t>
  </si>
  <si>
    <t>Уровень госпитализации больных с осложнениями  заболеваний сердечнососудистой системы (снижение на 1% от уровня прошлого года)</t>
  </si>
  <si>
    <r>
      <t>Код и наименование бюдетной подпрограммы</t>
    </r>
    <r>
      <rPr>
        <b/>
        <u/>
        <sz val="10"/>
        <color theme="1"/>
        <rFont val="Times New Roman"/>
        <family val="1"/>
        <charset val="204"/>
      </rPr>
      <t xml:space="preserve">  253 039 011 За счет трансфертов из республиканского бюджета</t>
    </r>
  </si>
  <si>
    <t>Численность прикрепленного населения по данным РПН</t>
  </si>
  <si>
    <r>
      <t xml:space="preserve">Описание бюджетной программы </t>
    </r>
    <r>
      <rPr>
        <b/>
        <u/>
        <sz val="10"/>
        <color theme="1"/>
        <rFont val="Times New Roman"/>
        <family val="1"/>
        <charset val="204"/>
      </rPr>
      <t xml:space="preserve">    Оказание амбулаторно-поликлинической помощи  городскими субъектами здравоохранения по комплексному подушевому нормативу, оказание медицинской помощи в рамках ГОБМП населению субъектами здравоохранения районного значения и села по комплексному подушевому нормативу, включая оказание стационарной и стационарозамещающей помощи, содержание проктологических кабинетов в консультативно-диагностических (центрах), отделениях многопрофильных клиник, онкологических кабинетов в амбулаторно-поликлинических организациях, маммологических кабинетов в амбулаторно-поликлинических организациях, реализация права на свободный выбор населением медицинских организаций</t>
    </r>
  </si>
  <si>
    <r>
      <t xml:space="preserve">Описание бюджетной программы </t>
    </r>
    <r>
      <rPr>
        <b/>
        <u/>
        <sz val="10"/>
        <color theme="1"/>
        <rFont val="Times New Roman"/>
        <family val="1"/>
        <charset val="204"/>
      </rPr>
      <t xml:space="preserve">    Оказание амбулаторно-поликлинической помощи  городскими субъектами здравоохранения по комплексному подушевому нормативу, оказание медицинской помощи в рамках ГОБМП населению субъектами здравоохранения районного значения и села по комплексному подушевому нормативу, включая оказание стационарной и стационарозамещающей помощи, содержание проктологических кабинетов в консультативно-диагностических (центрах), отделениях многопрофильных клиник, онкологических кабинетов в амбулаторно-поликлинических организациях, маммологических кабинетов в амбулаторно-поликлинических организациях, реализация права на свободный выбор населением медицинских организаций, обеспечение экономической стабильности,переход на новую модель системы оплаты труда гражданских служащих, работников организаций, содержащихся за счет средств местного бюджета и работников казенных предприятий с учетом выплаты ежемесячной надбавки за особые условия труда к их должностным окладам</t>
    </r>
  </si>
  <si>
    <r>
      <t xml:space="preserve">Код и наименование бюдетной подпрограммы  </t>
    </r>
    <r>
      <rPr>
        <b/>
        <u/>
        <sz val="10"/>
        <color theme="1"/>
        <rFont val="Times New Roman"/>
        <family val="1"/>
        <charset val="204"/>
      </rPr>
      <t>253 039 015 За счет средств местного бюджета</t>
    </r>
  </si>
  <si>
    <r>
      <t xml:space="preserve">Описание бюджетной программы </t>
    </r>
    <r>
      <rPr>
        <b/>
        <u/>
        <sz val="10"/>
        <color theme="1"/>
        <rFont val="Times New Roman"/>
        <family val="1"/>
        <charset val="204"/>
      </rPr>
      <t xml:space="preserve">    Обеспечение населения доступной квалифицированной, специализированной первичной медико-санитарной,консультативно-диагностической,стационарозамещающей и стационарной помощью, провеление меропряитий по диспансеризации и реабилитации больных, мероприятий, направленных на профилактику заболеваний</t>
    </r>
  </si>
  <si>
    <t>3,1-экономия по прочим текущим затратам</t>
  </si>
  <si>
    <t>Прогнозируемое количество выездов в год</t>
  </si>
  <si>
    <r>
      <t xml:space="preserve">Код и наименование бюджетной программы </t>
    </r>
    <r>
      <rPr>
        <b/>
        <u/>
        <sz val="10"/>
        <color theme="1"/>
        <rFont val="Times New Roman"/>
        <family val="1"/>
        <charset val="204"/>
      </rPr>
      <t>253 001 "Услуги по реализации государтсвенной политики на местном уровне в области здравоохранения"</t>
    </r>
  </si>
  <si>
    <t>94,6-экономия по ФОТ</t>
  </si>
  <si>
    <t>0,2-экономия по госзакупу, 0,1-экономия по ФОТ, 2,6-экономия по прочим текущим затратам</t>
  </si>
  <si>
    <r>
      <t>Код и наименование бюдетной подпрограммы</t>
    </r>
    <r>
      <rPr>
        <b/>
        <u/>
        <sz val="10"/>
        <color theme="1"/>
        <rFont val="Times New Roman"/>
        <family val="1"/>
        <charset val="204"/>
      </rPr>
      <t xml:space="preserve">  253 001 011 За счет трансфертов из республиканского бюджета</t>
    </r>
  </si>
  <si>
    <r>
      <t xml:space="preserve">Описание бюджетной подпрограммы       </t>
    </r>
    <r>
      <rPr>
        <b/>
        <u/>
        <sz val="10"/>
        <color theme="1"/>
        <rFont val="Times New Roman"/>
        <family val="1"/>
        <charset val="204"/>
      </rPr>
      <t>Обеспечение экономической стабильности, переход на новую модель системы оплаты труда гражданских служащих, работников организаций, содержащихся за счет средств местного бюджета и работников казенных предприятий с учетом выплаты ежемесячной надбавки за особые условия труда к их должностным окладам, повышение уровня оплаты труда административных государственных служащих</t>
    </r>
  </si>
  <si>
    <t>Повышение уровня оплаты труда государственных служащих</t>
  </si>
  <si>
    <t>количество штатных единиц</t>
  </si>
  <si>
    <r>
      <t xml:space="preserve">Код и наименование бюдетной подпрограммы  </t>
    </r>
    <r>
      <rPr>
        <b/>
        <u/>
        <sz val="10"/>
        <color theme="1"/>
        <rFont val="Times New Roman"/>
        <family val="1"/>
        <charset val="204"/>
      </rPr>
      <t>253 001 015 За счет средств местного бюджета</t>
    </r>
  </si>
  <si>
    <r>
      <t xml:space="preserve">Код и наименование бюджетной программы </t>
    </r>
    <r>
      <rPr>
        <b/>
        <u/>
        <sz val="10"/>
        <color theme="1"/>
        <rFont val="Times New Roman"/>
        <family val="1"/>
        <charset val="204"/>
      </rPr>
      <t>253 043 "  Оказание социальной поддержки обучающимся по программам технического и профессионального, послесреднего образования"</t>
    </r>
  </si>
  <si>
    <r>
      <t xml:space="preserve">Вид бюджетной программы: в зависимости от уровня государственного управления  </t>
    </r>
    <r>
      <rPr>
        <b/>
        <sz val="10"/>
        <color theme="1"/>
        <rFont val="Times New Roman"/>
        <family val="1"/>
        <charset val="204"/>
      </rPr>
      <t>О</t>
    </r>
    <r>
      <rPr>
        <b/>
        <u/>
        <sz val="10"/>
        <color theme="1"/>
        <rFont val="Times New Roman"/>
        <family val="1"/>
        <charset val="204"/>
      </rPr>
      <t>бластной и республиканский  бюджеты</t>
    </r>
  </si>
  <si>
    <r>
      <t xml:space="preserve">Цель бюджетной программы   </t>
    </r>
    <r>
      <rPr>
        <b/>
        <u/>
        <sz val="10"/>
        <color theme="1"/>
        <rFont val="Times New Roman"/>
        <family val="1"/>
        <charset val="204"/>
      </rPr>
      <t>Обеспечение отрасли квалифицированными кадрами, отвечающими потребностям медицинских организаций</t>
    </r>
  </si>
  <si>
    <t>Определение потребности в медицинских и фармацевтических кадрах, планирование подготовки и повышения квалификации специалистов с высшим и средним образованием. Обеспечение отрасли квалифицированными кадрами, отвечающими потребностям общества</t>
  </si>
  <si>
    <t>Определена потребность в медицинских и фармацевтических кадрах, планирование подготовки и повышения квалификации специалистов с высшим и средним образованием. Обеспечена отрасль квалифицированными кадрами, отвечающими потребностям общества</t>
  </si>
  <si>
    <r>
      <t>Код и наименование бюдетной подпрограммы</t>
    </r>
    <r>
      <rPr>
        <b/>
        <u/>
        <sz val="10"/>
        <color theme="1"/>
        <rFont val="Times New Roman"/>
        <family val="1"/>
        <charset val="204"/>
      </rPr>
      <t xml:space="preserve">  253 043 011 За счет трансфертов из республиканского бюджета</t>
    </r>
  </si>
  <si>
    <r>
      <t xml:space="preserve">Описание бюджетной программы </t>
    </r>
    <r>
      <rPr>
        <b/>
        <u/>
        <sz val="10"/>
        <color theme="1"/>
        <rFont val="Times New Roman"/>
        <family val="1"/>
        <charset val="204"/>
      </rPr>
      <t xml:space="preserve">    Программа предусмотрена для качественной подготовки медицинских специалистов среднего звена в рамках государственного заказа</t>
    </r>
  </si>
  <si>
    <t>Прием учпщихся</t>
  </si>
  <si>
    <t>Количество выпусников</t>
  </si>
  <si>
    <t>Среднегодовой контингент стипендиатов в колледжах</t>
  </si>
  <si>
    <t>Среднегодовой контингент учащихся в колледжах</t>
  </si>
  <si>
    <r>
      <t xml:space="preserve">Код и наименование бюдетной подпрограммы  </t>
    </r>
    <r>
      <rPr>
        <b/>
        <u/>
        <sz val="10"/>
        <color theme="1"/>
        <rFont val="Times New Roman"/>
        <family val="1"/>
        <charset val="204"/>
      </rPr>
      <t>253 043 015 За счет средств местного бюджета</t>
    </r>
  </si>
  <si>
    <r>
      <t xml:space="preserve">Описание бюджетной программы </t>
    </r>
    <r>
      <rPr>
        <b/>
        <u/>
        <sz val="10"/>
        <color theme="1"/>
        <rFont val="Times New Roman"/>
        <family val="1"/>
        <charset val="204"/>
      </rPr>
      <t xml:space="preserve">    Программа предусмотрена для качественной подготовки медицинских специалистов среднего звена в рамках государственного заказа, переход на новую модель системы оплаты труда гражданских служащих, работников организаций, содержащихся за счет средств местного бюджета и работников казенных предприятий с учетом выплаты ежемесячной надбавки за особые условия труда к их должностным окладам, обеспечение экономической стабильности</t>
    </r>
  </si>
  <si>
    <r>
      <t xml:space="preserve">Код и наименование бюджетной программы </t>
    </r>
    <r>
      <rPr>
        <b/>
        <u/>
        <sz val="10"/>
        <color theme="1"/>
        <rFont val="Times New Roman"/>
        <family val="1"/>
        <charset val="204"/>
      </rPr>
      <t>253 045 "  Обеспечение лекарственными средствами на льготных условиях отдельных категорий граждан"</t>
    </r>
  </si>
  <si>
    <r>
      <t xml:space="preserve">Цель бюджетной программы   </t>
    </r>
    <r>
      <rPr>
        <b/>
        <u/>
        <sz val="10"/>
        <color theme="1"/>
        <rFont val="Times New Roman"/>
        <family val="1"/>
        <charset val="204"/>
      </rPr>
      <t>Улучшение здоровья населения области, совершенствование системы управления и финансирования, улучшения здоровья отдельных категорий граждан на амбулаторном уровне лечения</t>
    </r>
  </si>
  <si>
    <r>
      <t xml:space="preserve">Описание бюджетной программы </t>
    </r>
    <r>
      <rPr>
        <b/>
        <u/>
        <sz val="10"/>
        <color theme="1"/>
        <rFont val="Times New Roman"/>
        <family val="1"/>
        <charset val="204"/>
      </rPr>
      <t xml:space="preserve">    Обеспечение лекарственными средствами на льготных условиях отдельных категорий граждан на амбулаторном уровне лечения</t>
    </r>
  </si>
  <si>
    <t>Смертность от болезней системы кровообращения</t>
  </si>
  <si>
    <r>
      <t>Код и наименование бюдетной подпрограммы</t>
    </r>
    <r>
      <rPr>
        <b/>
        <u/>
        <sz val="10"/>
        <color theme="1"/>
        <rFont val="Times New Roman"/>
        <family val="1"/>
        <charset val="204"/>
      </rPr>
      <t xml:space="preserve">  253 045 011 За счет трансфертов из республиканского бюджета</t>
    </r>
  </si>
  <si>
    <t>Количество взрослых и детей,обеспеченных лекарственными средствами на льготных условиях при амбулаторном лечении больных, состоящих на диспансерном учете с артериальной гипертензией,ишемической болезнью сердца,хроническими обструктивными болезнями легких и острой пневмонией</t>
  </si>
  <si>
    <r>
      <t xml:space="preserve">Код и наименование бюдетной подпрограммы  </t>
    </r>
    <r>
      <rPr>
        <b/>
        <u/>
        <sz val="10"/>
        <color theme="1"/>
        <rFont val="Times New Roman"/>
        <family val="1"/>
        <charset val="204"/>
      </rPr>
      <t>253 045 015 За счет средств местного бюджета</t>
    </r>
  </si>
  <si>
    <r>
      <t xml:space="preserve">Код и наименование бюджетной программы </t>
    </r>
    <r>
      <rPr>
        <b/>
        <u/>
        <sz val="10"/>
        <color theme="1"/>
        <rFont val="Times New Roman"/>
        <family val="1"/>
        <charset val="204"/>
      </rPr>
      <t>253 046 " Оказание медицинской помощи онкологическим больным в рамках гарантированного объема бесплатной медицинской помощи"</t>
    </r>
  </si>
  <si>
    <r>
      <t xml:space="preserve">Цель бюджетной программы   </t>
    </r>
    <r>
      <rPr>
        <b/>
        <u/>
        <sz val="10"/>
        <color theme="1"/>
        <rFont val="Times New Roman"/>
        <family val="1"/>
        <charset val="204"/>
      </rPr>
      <t>Улучшение здоровья населения области, совершенствование системы управления и финансирования</t>
    </r>
  </si>
  <si>
    <r>
      <t xml:space="preserve">Описание бюджетной программы </t>
    </r>
    <r>
      <rPr>
        <b/>
        <u/>
        <sz val="10"/>
        <color theme="1"/>
        <rFont val="Times New Roman"/>
        <family val="1"/>
        <charset val="204"/>
      </rPr>
      <t xml:space="preserve">    Планирование расходов на оказание медицинской помощи онкологическим больнымосуществляется с учетом фактических затрат на прогнозируемую численность онкологических больных, включая расходы на содержание кабинетов амбулаторной химиотерапии, социальных работников и психологов, закуп лекарственных средств для онкологических больных на амбулаторном уровне (таргетные препараты), на возмещение лизинговых платежей за медицинскую технику, приобретенную на условиях финансового лизинга, на осуществление взаиморасчетов при оказании медицинской помощи иногородним больным при реализации права на свободный выбор онкологическим больным организации</t>
    </r>
  </si>
  <si>
    <t>0,7-экономия по прочим текущим затратам</t>
  </si>
  <si>
    <r>
      <t>Код и наименование бюдетной подпрограммы</t>
    </r>
    <r>
      <rPr>
        <b/>
        <u/>
        <sz val="10"/>
        <color theme="1"/>
        <rFont val="Times New Roman"/>
        <family val="1"/>
        <charset val="204"/>
      </rPr>
      <t xml:space="preserve">  253 046 011 За счет трансфертов из республиканского бюджета</t>
    </r>
  </si>
  <si>
    <r>
      <t xml:space="preserve">Код и наименование бюдетной подпрограммы  </t>
    </r>
    <r>
      <rPr>
        <b/>
        <u/>
        <sz val="10"/>
        <color theme="1"/>
        <rFont val="Times New Roman"/>
        <family val="1"/>
        <charset val="204"/>
      </rPr>
      <t>253 046 015 За счет средств местного бюджета</t>
    </r>
  </si>
  <si>
    <r>
      <t xml:space="preserve">Описание бюджетной программы </t>
    </r>
    <r>
      <rPr>
        <b/>
        <u/>
        <sz val="10"/>
        <color theme="1"/>
        <rFont val="Times New Roman"/>
        <family val="1"/>
        <charset val="204"/>
      </rPr>
      <t xml:space="preserve">  Оказание медицинской помощи онкологическим больным в рамках гарантированного объема бесплатной медицинской помощи</t>
    </r>
  </si>
  <si>
    <t>Снижение смертности от онкологических заболеваний</t>
  </si>
  <si>
    <t>Увеличение стоимости по оказанию медицинских услуг в медицинских организациях в связи с удорожанием неотечественного производства</t>
  </si>
  <si>
    <t>Количество онкологических больных, зарегистрированных в ЭРОБ</t>
  </si>
  <si>
    <t>Количество получателей  лекарственных средств на амбулаторном уровне</t>
  </si>
  <si>
    <r>
      <t xml:space="preserve">Код и наименование бюджетной программы  </t>
    </r>
    <r>
      <rPr>
        <b/>
        <u/>
        <sz val="10"/>
        <color theme="1"/>
        <rFont val="Times New Roman"/>
        <family val="1"/>
        <charset val="204"/>
      </rPr>
      <t>253 047 " Ремонт объектов в рамках развития городов и сельских населенных пунктов по Дорожной карте занятости 2020"</t>
    </r>
  </si>
  <si>
    <t>За счет Национального фонда Республики Казахстан</t>
  </si>
  <si>
    <t>3,5-экономия по госзакупу</t>
  </si>
  <si>
    <t>5,8-экономия по госзакупу</t>
  </si>
  <si>
    <t>1,5-экономия по госзакупу</t>
  </si>
  <si>
    <r>
      <t>Код и наименование бюдетной подпрограммы</t>
    </r>
    <r>
      <rPr>
        <b/>
        <u/>
        <sz val="10"/>
        <color theme="1"/>
        <rFont val="Times New Roman"/>
        <family val="1"/>
        <charset val="204"/>
      </rPr>
      <t xml:space="preserve">  253 047 011 За счет трансфертов из республиканского бюджета</t>
    </r>
  </si>
  <si>
    <r>
      <t xml:space="preserve">Описание бюджетной программы </t>
    </r>
    <r>
      <rPr>
        <b/>
        <u/>
        <sz val="10"/>
        <color theme="1"/>
        <rFont val="Times New Roman"/>
        <family val="1"/>
        <charset val="204"/>
      </rPr>
      <t xml:space="preserve">    Проведение капитального ремонта медицинских организаций здравоохранения</t>
    </r>
  </si>
  <si>
    <r>
      <t xml:space="preserve">Код и наименование бюдетной подпрограммы  </t>
    </r>
    <r>
      <rPr>
        <b/>
        <u/>
        <sz val="10"/>
        <color theme="1"/>
        <rFont val="Times New Roman"/>
        <family val="1"/>
        <charset val="204"/>
      </rPr>
      <t>253 047 032 За счет средств местного бюджета</t>
    </r>
  </si>
  <si>
    <r>
      <t xml:space="preserve">Код и наименование бюдетной подпрограммы  </t>
    </r>
    <r>
      <rPr>
        <b/>
        <u/>
        <sz val="10"/>
        <color theme="1"/>
        <rFont val="Times New Roman"/>
        <family val="1"/>
        <charset val="204"/>
      </rPr>
      <t>253 047 015 За счет средств местного бюджета</t>
    </r>
  </si>
  <si>
    <t>Количество организаций, финансируемых на капитальный ремонт</t>
  </si>
  <si>
    <r>
      <t xml:space="preserve">Код и наименование бюджетной программы </t>
    </r>
    <r>
      <rPr>
        <b/>
        <u/>
        <sz val="10"/>
        <color theme="1"/>
        <rFont val="Times New Roman"/>
        <family val="1"/>
        <charset val="204"/>
      </rPr>
      <t>253 108 " Разработка или корректировка, а также проведение необходимых экспертиз технико-экономических обоснований бюджетных инвестиционных проектов и конкурсных документаций проектов государственно-частного партнерства, концессионных проектов, консультативное сопровождение проектов государственно-частного партнерства и концессионных проектов"</t>
    </r>
  </si>
  <si>
    <r>
      <t xml:space="preserve">Цель бюджетной программы </t>
    </r>
    <r>
      <rPr>
        <b/>
        <u/>
        <sz val="10"/>
        <color theme="1"/>
        <rFont val="Times New Roman"/>
        <family val="1"/>
        <charset val="204"/>
      </rPr>
      <t xml:space="preserve"> Стимулирование притока инвестиций в экономику региона и активизация инновационного развития региона</t>
    </r>
  </si>
  <si>
    <r>
      <t xml:space="preserve">Описание бюджетной программы </t>
    </r>
    <r>
      <rPr>
        <b/>
        <u/>
        <sz val="10"/>
        <color theme="1"/>
        <rFont val="Times New Roman"/>
        <family val="1"/>
        <charset val="204"/>
      </rPr>
      <t xml:space="preserve">    Консультативное сопровождение проектов ГЧП</t>
    </r>
  </si>
  <si>
    <t>96,0-экономия по госзакупу</t>
  </si>
  <si>
    <r>
      <t xml:space="preserve">Код и наименование бюдетной подпрограммы  </t>
    </r>
    <r>
      <rPr>
        <b/>
        <u/>
        <sz val="10"/>
        <color theme="1"/>
        <rFont val="Times New Roman"/>
        <family val="1"/>
        <charset val="204"/>
      </rPr>
      <t>253 108 000 Разработка или корректировка, а также проведение необходимых экспертиз технико-экономических обоснований бюджетных инвестиционных проектов и конкурсных документаций проектов государственно-частного партнерства, концессионных проектов, консультативное сопровождение проектов государственно-частного партнерства и концессионных проектов</t>
    </r>
  </si>
  <si>
    <t>Количество проектов по которым разрабатываются концепции</t>
  </si>
  <si>
    <t>Количество проектов ГЧП, получивших положительные заключения на конкурсные документации по проектам ГЧП</t>
  </si>
  <si>
    <r>
      <t xml:space="preserve">Код и наименование бюджетной программы </t>
    </r>
    <r>
      <rPr>
        <b/>
        <u/>
        <sz val="10"/>
        <color theme="1"/>
        <rFont val="Times New Roman"/>
        <family val="1"/>
        <charset val="204"/>
      </rPr>
      <t>253 119 " Проведение мероприятий за счет специального резерва Правительства Республики Казахстан"</t>
    </r>
  </si>
  <si>
    <r>
      <t xml:space="preserve">Вид бюджетной программы: в зависимости от уровня государственного управления </t>
    </r>
    <r>
      <rPr>
        <b/>
        <u/>
        <sz val="10"/>
        <color theme="1"/>
        <rFont val="Times New Roman"/>
        <family val="1"/>
        <charset val="204"/>
      </rPr>
      <t>Республиканский бюджет</t>
    </r>
  </si>
  <si>
    <r>
      <t xml:space="preserve">Цель бюджетной программы </t>
    </r>
    <r>
      <rPr>
        <b/>
        <u/>
        <sz val="10"/>
        <color theme="1"/>
        <rFont val="Times New Roman"/>
        <family val="1"/>
        <charset val="204"/>
      </rPr>
      <t xml:space="preserve"> Улучшение здоровья населения области, своевременное проведение текущего ремонта</t>
    </r>
  </si>
  <si>
    <t>Проведение текущего ремонта здания ВА с. Парамоновка</t>
  </si>
  <si>
    <t>Проведен текущий  ремонт здания ВА с. Парамоновка</t>
  </si>
  <si>
    <r>
      <t xml:space="preserve">Код и наименование бюдетной подпрограммы  </t>
    </r>
    <r>
      <rPr>
        <b/>
        <u/>
        <sz val="10"/>
        <color theme="1"/>
        <rFont val="Times New Roman"/>
        <family val="1"/>
        <charset val="204"/>
      </rPr>
      <t>253 119 000 Проведение мероприятий за счет специального резерва Правительства Республики Казахстан</t>
    </r>
  </si>
  <si>
    <r>
      <t xml:space="preserve">Описание бюджетной программы </t>
    </r>
    <r>
      <rPr>
        <b/>
        <u/>
        <sz val="10"/>
        <color theme="1"/>
        <rFont val="Times New Roman"/>
        <family val="1"/>
        <charset val="204"/>
      </rPr>
      <t xml:space="preserve">   Улучшение технического состояния здания ВА с целью создания условий для повышения качества оказания медицинских услуг</t>
    </r>
  </si>
  <si>
    <t>Количество объектов здравоохранения, подлежащих текущему ремонту</t>
  </si>
  <si>
    <t>Данные будут на 1.07.17 года</t>
  </si>
  <si>
    <t>За 2016 год зарегистрировано 2 случая материнской смертности, показатель составил 16,0 на 100 тысяч детей, родившихся живыми. В 2015 году – 2 случая, показатель 15,6. Среднереспубликанский показатель – 12,9.</t>
  </si>
  <si>
    <t>Отмечается рост показателя младенческой смертности в сравнении с 2015 годом на 17,1% и составил 8,2  на 1000 родившихся живыми, против 7,0. Данный показатель является одним из низких в стране. Республиканский показатель – 8,5.составляет 8,5 промилле (снижение рождаемости, низкий индекс здоровья женщин фертильного возраста)</t>
  </si>
  <si>
    <t>Согласно статистическим данным по итогам  2016 года зарегистрировано 4689 случаев абортов. Из них 77 случаев у девушек-подростков с 15-19 лет, что составляет 1,6.</t>
  </si>
  <si>
    <t xml:space="preserve"> Обоснованные жалобы на работу ПМСП </t>
  </si>
  <si>
    <t>количество</t>
  </si>
  <si>
    <t>В связи с реализацией в области с мая-месяца проекта ЮСАИД «Флагман» активизировалась работа по обследованию половых контактов лиц, живущих с ВИЧ</t>
  </si>
  <si>
    <r>
      <t xml:space="preserve">Описание бюджетной программы  </t>
    </r>
    <r>
      <rPr>
        <b/>
        <u/>
        <sz val="10"/>
        <rFont val="Times New Roman"/>
        <family val="1"/>
        <charset val="204"/>
      </rPr>
      <t>Обеспечение деятельности  аппарата управления здравоохранения Павлодарской области для достижения максимально эффективного выполнения возложенных на него функций</t>
    </r>
  </si>
  <si>
    <r>
      <t xml:space="preserve">Цель бюджетной программы </t>
    </r>
    <r>
      <rPr>
        <b/>
        <u/>
        <sz val="10"/>
        <rFont val="Times New Roman"/>
        <family val="1"/>
        <charset val="204"/>
      </rPr>
      <t>Реализация на областном уровне мероприятий по охране здоровья и формирования здорового образа жизни граждан, оказания лекарственной помощи населению Павлодарской области</t>
    </r>
  </si>
  <si>
    <t xml:space="preserve">Разработка и реализация региональных программ в сфере здравоохранения в сфере здравоохранения, обеспечение реализации гражданами права на гарантированный объем бесплатной медицинской помощи, проведение совместно с органами санитарно-эпидемио-логического надзора области мероприятий, направленных на обеспечение санитарно-эпидемиологического благополучия населения Павлодарской области, взаимодействие с общественными объединениями и органи-зациями в реализации государственных и областных программ по охране здоровья граждан, определение потребности в медицинских и фармацевтических кадрах, планирование подготовки и повышения квалификации специалистов с высшим и </t>
  </si>
  <si>
    <t>средним образованием, обеспечение соблюдение качества, а также стандартов и регламентов при оказании государственных услуг, обеспечение отрасли квалифицированными кадрами, отвечающим потребностям общества, повышение эффективности управления системой здравоохранения, обеспечение безопасности донорства</t>
  </si>
  <si>
    <t>Увеличение выявляемости раннего рака (1-2 стадия)</t>
  </si>
  <si>
    <t>Показатель не достигнут в связи со снижением доли ТБ МТ(-), т.к. ТБ без бактериовыделения регистрируется только после лабораторного подтверждения (положительные посевы)</t>
  </si>
  <si>
    <t>Плановая  госпитализация пациентов с диагнозами по кодам I20, I20.0-I20.9 (стенокардии) направляются для профилактики и борьбы с осложнениями заболеваний ССС (проведение коронарографии, стентирования), но в программе вышеуказанные диагнозы регистрируются как случай с осложнениями.</t>
  </si>
  <si>
    <t xml:space="preserve">За 2016 год по некачественному оказанию медицинских услуг зарегистрировано 4 обоснованных жалоб. За выявленные нарушения медицинским работникам объявлены дисциплинарные взыскания </t>
  </si>
  <si>
    <t>В связи с ростом цены на наборы, закуплено меньшее количество наборов</t>
  </si>
  <si>
    <r>
      <t xml:space="preserve">Код и наименование бюджетной программы </t>
    </r>
    <r>
      <rPr>
        <b/>
        <u/>
        <sz val="10"/>
        <color theme="1"/>
        <rFont val="Times New Roman"/>
        <family val="1"/>
        <charset val="204"/>
      </rPr>
      <t>253 027 "Централизованный закуп и хранение вакцин и других медицинских иммунобиологических препаратов для проведения иммунопрофилактики населения"</t>
    </r>
  </si>
  <si>
    <r>
      <t xml:space="preserve">Описание бюджетной программы </t>
    </r>
    <r>
      <rPr>
        <b/>
        <u/>
        <sz val="10"/>
        <color theme="1"/>
        <rFont val="Times New Roman"/>
        <family val="1"/>
        <charset val="204"/>
      </rPr>
      <t xml:space="preserve">    Централизованный закуп вакцин и других медицинских иммунобиологических препаратов для проведения иммунопрофилактики населения</t>
    </r>
  </si>
  <si>
    <t>Охват вакцинацией детей до года не менее 95%</t>
  </si>
  <si>
    <r>
      <t>Код и наименование бюдетной подпрограммы</t>
    </r>
    <r>
      <rPr>
        <b/>
        <u/>
        <sz val="10"/>
        <color theme="1"/>
        <rFont val="Times New Roman"/>
        <family val="1"/>
        <charset val="204"/>
      </rPr>
      <t xml:space="preserve">  253 027 011 За счет трансфертов из республиканского бюджета</t>
    </r>
  </si>
  <si>
    <r>
      <t xml:space="preserve">Описание бюджетной программы </t>
    </r>
    <r>
      <rPr>
        <b/>
        <u/>
        <sz val="10"/>
        <color theme="1"/>
        <rFont val="Times New Roman"/>
        <family val="1"/>
        <charset val="204"/>
      </rPr>
      <t xml:space="preserve">     Централизованный закуп вакцин и других медицинских иммунобиологических препаратов для проведения иммунопрофилактики населения</t>
    </r>
  </si>
  <si>
    <t>Планируемое количество провакцинированых доз/вакцин из средств республиканского бюджета</t>
  </si>
  <si>
    <r>
      <t xml:space="preserve">Код и наименование бюдетной подпрограммы  </t>
    </r>
    <r>
      <rPr>
        <b/>
        <u/>
        <sz val="10"/>
        <color theme="1"/>
        <rFont val="Times New Roman"/>
        <family val="1"/>
        <charset val="204"/>
      </rPr>
      <t>253 027 015 За счет средств местного бюджета</t>
    </r>
  </si>
  <si>
    <r>
      <t xml:space="preserve">Описание бюджетной программы </t>
    </r>
    <r>
      <rPr>
        <b/>
        <u/>
        <sz val="10"/>
        <color theme="1"/>
        <rFont val="Times New Roman"/>
        <family val="1"/>
        <charset val="204"/>
      </rPr>
      <t xml:space="preserve">   Централизованный закуп вакцин и других медицинских иммунобиологических препаратов для проведения иммунопрофилактики населения</t>
    </r>
  </si>
  <si>
    <t>Планируемое количество провакцинированых доз/вакцин из средств местного бюджета</t>
  </si>
  <si>
    <t>Контингент, подлежащий вакцинации гепатита «А»</t>
  </si>
  <si>
    <t>доз</t>
  </si>
  <si>
    <t>Укрепление материально-технической базы организаций  здравоохранения</t>
  </si>
  <si>
    <t>Количество объектов здравоохранения, подлежащих капитальному ремонту</t>
  </si>
  <si>
    <t>Приобретение медицинской, немедицинской техники за счет МБ</t>
  </si>
  <si>
    <t>ед.</t>
  </si>
  <si>
    <t>Обеспечение лекарственными средствами больных анемией</t>
  </si>
  <si>
    <t>Количество штатных единиц аппарата управления</t>
  </si>
  <si>
    <t>Количество работников прошедших курсы переподготовки кадров</t>
  </si>
  <si>
    <t xml:space="preserve">          человек</t>
  </si>
  <si>
    <t>Количество работников, направленных на курсы повышения квалификации</t>
  </si>
  <si>
    <r>
      <t>человек</t>
    </r>
    <r>
      <rPr>
        <b/>
        <sz val="10"/>
        <color rgb="FF000000"/>
        <rFont val="Times New Roman"/>
        <family val="1"/>
        <charset val="204"/>
      </rPr>
      <t xml:space="preserve"> </t>
    </r>
  </si>
  <si>
    <t>Количество работников, направленных на обучение государственному языку</t>
  </si>
  <si>
    <t>Количество работников, направленных на обучение английскому языку</t>
  </si>
  <si>
    <t xml:space="preserve">В 2016 году среди взрослого населения зарегистирован 1 случай острого гепатита В. </t>
  </si>
  <si>
    <t xml:space="preserve">Факт больше на 153 человека, проведены обследования среди осужденных лиц </t>
  </si>
  <si>
    <t>В 2016 году  увеличилась предельная цена на вакцину против  гепатита А  до 4436,42 тенге или в 2 раза (в 2015 году -2284,0 тенге)</t>
  </si>
  <si>
    <t>На сумму сложившегося  экономии  был произведен дополнит. закуп вакцины против гриппа</t>
  </si>
  <si>
    <t>Увеличение на 128 человека, за счет уменьшения срока обучения с 1 месяца до 2 недель</t>
  </si>
  <si>
    <t>В связи с увеличением запросов (Дорожные карты по 5 направлениям )</t>
  </si>
  <si>
    <t>В 2016 году  с учетом принятых мер по оптимизации коечного фонда сокращенно 145 коек,из них  135 тубдиспансер,10 наркодиспансер.</t>
  </si>
  <si>
    <t>в связи с увеличением консультации при помощи телемедицины в 2016 году проведено 1116 (2015 г.- 1021) наблюдается снижение количетсво вызовов по санитарной авиации</t>
  </si>
  <si>
    <t>Увеличение потребности в лекарственном обеспечении связано с ростом заболеваемости в 2016 г. на 4,9%</t>
  </si>
  <si>
    <t>Удержание ВИЧ-инфекции, распространенности ВИЧ-инфекции в возрастной группе 15-49 в пределах 0,2--0,6%. Доведение до 25 % уровня охвата населения в возрасте 15-49 лет анонимным тестированием на ВИЧ и консультированием. Профилактика гемотрасфузионного, вертикального путей передач ВИЧ</t>
  </si>
  <si>
    <t>Удержание ВИЧ-инфекции, распространенности ВИЧ-инфекции в возрастной группе 15-49 в пределах 0,397%. Доведен до 25 % уровнь охвата населения в возрасте 15-49 лет анонимным тестированием на ВИЧ и консультированием. Профилактика гемотрасфузионного, вертикального путей передач ВИЧ</t>
  </si>
  <si>
    <t xml:space="preserve">Уменьшение количества вскрытий по религиозным мотивам, а так же согласно  ст. 56 Кодекса   о здоровье народа и системе здравоохранения, разрешается выдача умерших без вскрытия по заявлению родственников. </t>
  </si>
  <si>
    <t>В связи с тем, что появилась возможность прохождения лечения  анонимно в 2016 году количество пролеченых  больных в наркологическом диспасере превысило план. В 2016 году из 2281 пролеченных, 287 пациентов пролечено анонимно</t>
  </si>
  <si>
    <t>увеличение количества пролеченных больных связано с ростом ОРВИ</t>
  </si>
  <si>
    <t xml:space="preserve">В 2016 году наблюдается рост вирусной инфекции приводящие к обострению хронических заболеваний таких как, хроническая обструктивная болезнь легких и бронхиальная астма </t>
  </si>
  <si>
    <r>
      <t xml:space="preserve">Цель бюджетной программы   </t>
    </r>
    <r>
      <rPr>
        <b/>
        <u/>
        <sz val="10"/>
        <rFont val="Times New Roman"/>
        <family val="1"/>
        <charset val="204"/>
      </rPr>
      <t>Совершенствование системы управления и финансирвоания улучшения здоровья населения области, совершенствование системы управления и фонансирования, снижение темпов распространенности  ВИЧ -инфекции и СПИДа</t>
    </r>
  </si>
  <si>
    <t xml:space="preserve">В связи с оптимизацией коечного фонда </t>
  </si>
  <si>
    <t>Проведение капитального и текущего ремонта медицинских организаций здравоохранения</t>
  </si>
  <si>
    <r>
      <t xml:space="preserve">Описание бюджетной программы </t>
    </r>
    <r>
      <rPr>
        <b/>
        <u/>
        <sz val="10"/>
        <color theme="1"/>
        <rFont val="Times New Roman"/>
        <family val="1"/>
        <charset val="204"/>
      </rPr>
      <t xml:space="preserve">    Проведение капитального и текущего ремонта медицинских организаций здравоохранения</t>
    </r>
  </si>
  <si>
    <r>
      <t xml:space="preserve">Цель бюджетной программы   </t>
    </r>
    <r>
      <rPr>
        <b/>
        <u/>
        <sz val="10"/>
        <color theme="1"/>
        <rFont val="Times New Roman"/>
        <family val="1"/>
        <charset val="204"/>
      </rPr>
      <t>Улучшение здоровья населения области, совершенствование системы управления и финансирования, своевременное проведение капитального и текущего ремонта</t>
    </r>
  </si>
  <si>
    <t>Количество организаций, финансируемых на текущий ремонт</t>
  </si>
  <si>
    <t>Уразалин Н.М.</t>
  </si>
  <si>
    <t>Акимбекова А.Е.</t>
  </si>
  <si>
    <t>И.о. руководителя администратора бюджетных программ</t>
  </si>
  <si>
    <t>Определение потребности в медицинских и фармацевтических кадрах, планирование подготовки и повышение квалификации специалистов с высшим  и средним образованием, обеспеспечение отрасли квалифицированными кадрами, отвечающим потребностям общества на 100 %</t>
  </si>
  <si>
    <t>Определены потребности в медицинских и фармацевтических кадрах, запланирована подготовка и повышение квалификации специалистов с высшим и средним образованием, отрасль обеспечена квалифицированными кадрами, отвечающие  потребностям общества 100 %</t>
  </si>
  <si>
    <t>Укреплена материально-техническая база организаций  здравоохранения</t>
  </si>
  <si>
    <t xml:space="preserve"> Не исполенения плана связано с удорожанием стоимости закупа реактивов на проведение  гистологических исследований операционного,аутопсийного и биопсийного материала.</t>
  </si>
  <si>
    <t>По итогам 2016 года освоение финансовых средств 100%, что в количестве составило 79619. Уменьшение количества больных связано с удорожанием стоимости закупа лекарственных средств.</t>
  </si>
  <si>
    <t>Закуплено количество пап-тестов на 19532 женщин на сумму 69755,0 тыс. тенге. Обследовано 19358 женщин. 174 женщин не обследовано в связи с неявкой на скрининг. Неиспользованные бюджетные средства будут возвращены в бюджет.</t>
  </si>
  <si>
    <t>Согласно плану на прицельную маммографию и трепанобиопсию подлежало 584 женщины. В связис отсутствием оборудования для проведения прицельной маммографии медицинскими организациями данный план не выполнен. Но 26 женщинам проведена трепанобиопсия. Неиспользованные бюджетные средства будут возвращены в бюджет.</t>
  </si>
  <si>
    <t>павл</t>
  </si>
  <si>
    <t>экиб</t>
  </si>
  <si>
    <t xml:space="preserve">Доля вызовов скорой медицинской помощи к больным в часы работы организаций ПМСП (с 8 до 20 часов) </t>
  </si>
  <si>
    <t>на 100 тыс. родившихся живыми</t>
  </si>
  <si>
    <t>Детская смертность от 7 дней до 5 лет, предотвратимая на уровне ПМСП</t>
  </si>
  <si>
    <t>на 1000 родившихся живыми</t>
  </si>
  <si>
    <t>Материнская смертность, предотвратимая на уровне ПМСП</t>
  </si>
  <si>
    <t>Впервые выявленные случаи злокачественного новообразования визуальной локализаций 1-2 стадии:повышение на  2 % от уровня прошлого года</t>
  </si>
  <si>
    <t xml:space="preserve"> В сравнении с 2015 годом количество вызовов СМП снизилось с 51 до 41%. Недостижение индикатора связано с  увеличением количества вызовов в 2016 году из за подъема уровня ОРВИ в 2016 году на 15,6% .</t>
  </si>
  <si>
    <t>предотвратимы на уровне ПМСП - 2 случая материнской смертности</t>
  </si>
  <si>
    <t xml:space="preserve">Согласно проведенной независимой экспертизы ДККМФД по Павлодарской области, предотвратим на уровне ПМСП - 1  случай детской смертности от 7 дней до 5 лет.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</si>
</sst>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21" x14ac:knownFonts="1">
    <font>
      <sz val="11"/>
      <color theme="1"/>
      <name val="Calibri"/>
      <family val="2"/>
      <charset val="204"/>
      <scheme val="minor"/>
    </font>
    <font>
      <sz val="10"/>
      <color theme="1"/>
      <name val="Times New Roman"/>
      <family val="1"/>
      <charset val="204"/>
    </font>
    <font>
      <sz val="8"/>
      <color theme="1"/>
      <name val="Times New Roman"/>
      <family val="1"/>
      <charset val="204"/>
    </font>
    <font>
      <b/>
      <sz val="10"/>
      <color theme="1"/>
      <name val="Times New Roman"/>
      <family val="1"/>
      <charset val="204"/>
    </font>
    <font>
      <b/>
      <u/>
      <sz val="10"/>
      <color theme="1"/>
      <name val="Times New Roman"/>
      <family val="1"/>
      <charset val="204"/>
    </font>
    <font>
      <sz val="10"/>
      <color rgb="FFFF0000"/>
      <name val="Times New Roman"/>
      <family val="1"/>
      <charset val="204"/>
    </font>
    <font>
      <u/>
      <sz val="10"/>
      <color theme="1"/>
      <name val="Times New Roman"/>
      <family val="1"/>
      <charset val="204"/>
    </font>
    <font>
      <sz val="10"/>
      <name val="Times New Roman"/>
      <family val="1"/>
      <charset val="204"/>
    </font>
    <font>
      <b/>
      <u/>
      <sz val="10"/>
      <name val="Times New Roman"/>
      <family val="1"/>
      <charset val="204"/>
    </font>
    <font>
      <sz val="14"/>
      <color rgb="FFFF0000"/>
      <name val="Times New Roman"/>
      <family val="1"/>
      <charset val="204"/>
    </font>
    <font>
      <sz val="11"/>
      <color indexed="8"/>
      <name val="Calibri"/>
      <family val="2"/>
      <charset val="204"/>
    </font>
    <font>
      <sz val="10"/>
      <color indexed="8"/>
      <name val="Times New Roman"/>
      <family val="1"/>
      <charset val="204"/>
    </font>
    <font>
      <sz val="10"/>
      <name val="Arial Cyr"/>
      <charset val="204"/>
    </font>
    <font>
      <sz val="8"/>
      <name val="Times New Roman"/>
      <family val="1"/>
      <charset val="204"/>
    </font>
    <font>
      <sz val="10"/>
      <color rgb="FF000000"/>
      <name val="Times New Roman"/>
      <family val="1"/>
      <charset val="204"/>
    </font>
    <font>
      <b/>
      <sz val="10"/>
      <color rgb="FF000000"/>
      <name val="Times New Roman"/>
      <family val="1"/>
      <charset val="204"/>
    </font>
    <font>
      <sz val="9"/>
      <name val="Times New Roman"/>
      <family val="1"/>
      <charset val="204"/>
    </font>
    <font>
      <sz val="9"/>
      <color theme="0"/>
      <name val="Times New Roman"/>
      <family val="1"/>
      <charset val="204"/>
    </font>
    <font>
      <sz val="10"/>
      <color theme="0"/>
      <name val="Times New Roman"/>
      <family val="1"/>
      <charset val="204"/>
    </font>
    <font>
      <sz val="11"/>
      <color theme="1"/>
      <name val="Times New Roman"/>
      <family val="1"/>
      <charset val="204"/>
    </font>
    <font>
      <sz val="12"/>
      <color theme="1"/>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0" fillId="0" borderId="0"/>
    <xf numFmtId="0" fontId="12" fillId="0" borderId="0"/>
  </cellStyleXfs>
  <cellXfs count="125">
    <xf numFmtId="0" fontId="0" fillId="0" borderId="0" xfId="0"/>
    <xf numFmtId="0" fontId="1" fillId="0" borderId="0" xfId="0" applyFont="1"/>
    <xf numFmtId="0" fontId="1" fillId="0" borderId="1" xfId="0" applyFont="1" applyBorder="1" applyAlignment="1">
      <alignment horizontal="center" vertical="center" wrapText="1"/>
    </xf>
    <xf numFmtId="0" fontId="1" fillId="0" borderId="1" xfId="0" applyFont="1" applyBorder="1"/>
    <xf numFmtId="0" fontId="2" fillId="0" borderId="1" xfId="0" applyFont="1" applyBorder="1" applyAlignment="1">
      <alignment horizontal="center" vertical="center"/>
    </xf>
    <xf numFmtId="0" fontId="1" fillId="0" borderId="1" xfId="0" applyFont="1" applyBorder="1" applyAlignment="1">
      <alignment wrapText="1"/>
    </xf>
    <xf numFmtId="0" fontId="1" fillId="0" borderId="0" xfId="0" applyFont="1" applyBorder="1" applyAlignment="1">
      <alignment wrapText="1"/>
    </xf>
    <xf numFmtId="0" fontId="1" fillId="0" borderId="0" xfId="0" applyFont="1" applyBorder="1"/>
    <xf numFmtId="0" fontId="2" fillId="0" borderId="0" xfId="0" applyFont="1"/>
    <xf numFmtId="0" fontId="1" fillId="0" borderId="1" xfId="0" applyFont="1" applyBorder="1" applyAlignment="1">
      <alignment horizontal="center" vertical="center"/>
    </xf>
    <xf numFmtId="0" fontId="3" fillId="0" borderId="1" xfId="0" applyFont="1" applyBorder="1"/>
    <xf numFmtId="0" fontId="3" fillId="0" borderId="1" xfId="0" applyFont="1" applyBorder="1" applyAlignment="1">
      <alignment horizontal="center" vertical="center"/>
    </xf>
    <xf numFmtId="164" fontId="3" fillId="0" borderId="1" xfId="0" applyNumberFormat="1" applyFont="1" applyBorder="1" applyAlignment="1">
      <alignment horizontal="center" vertical="center"/>
    </xf>
    <xf numFmtId="0" fontId="2" fillId="0" borderId="1" xfId="0" applyFont="1" applyBorder="1" applyAlignment="1">
      <alignment horizontal="left" vertical="center" wrapText="1"/>
    </xf>
    <xf numFmtId="0" fontId="1" fillId="0" borderId="1" xfId="0" applyFont="1" applyBorder="1" applyAlignment="1">
      <alignment vertical="center" wrapText="1"/>
    </xf>
    <xf numFmtId="164" fontId="1" fillId="0" borderId="0" xfId="0" applyNumberFormat="1" applyFont="1"/>
    <xf numFmtId="0" fontId="3" fillId="0" borderId="1" xfId="0" applyFont="1" applyBorder="1" applyAlignment="1">
      <alignment horizontal="left" vertical="center" wrapText="1"/>
    </xf>
    <xf numFmtId="0" fontId="1" fillId="0" borderId="1" xfId="0" applyFont="1" applyBorder="1" applyAlignment="1">
      <alignment horizontal="left" wrapText="1"/>
    </xf>
    <xf numFmtId="164" fontId="1" fillId="0" borderId="1" xfId="0" applyNumberFormat="1" applyFont="1" applyBorder="1" applyAlignment="1">
      <alignment horizontal="center" vertical="center"/>
    </xf>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0" fontId="1" fillId="0" borderId="1" xfId="0" applyFont="1" applyBorder="1" applyAlignment="1">
      <alignment horizontal="center"/>
    </xf>
    <xf numFmtId="0" fontId="1" fillId="0" borderId="0" xfId="0" applyFont="1" applyAlignment="1">
      <alignment vertical="center"/>
    </xf>
    <xf numFmtId="164" fontId="2" fillId="2"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xf>
    <xf numFmtId="164" fontId="2" fillId="3"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2" fontId="1" fillId="0" borderId="1" xfId="0" applyNumberFormat="1" applyFont="1" applyBorder="1" applyAlignment="1">
      <alignment horizontal="center" vertical="center"/>
    </xf>
    <xf numFmtId="0" fontId="1" fillId="0" borderId="1" xfId="0" applyFont="1" applyBorder="1" applyAlignment="1">
      <alignment horizontal="left" vertical="center" wrapText="1"/>
    </xf>
    <xf numFmtId="164" fontId="1" fillId="3"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164" fontId="1" fillId="3" borderId="1" xfId="0" applyNumberFormat="1" applyFont="1" applyFill="1" applyBorder="1" applyAlignment="1">
      <alignment horizontal="center" vertical="center"/>
    </xf>
    <xf numFmtId="1" fontId="2" fillId="0" borderId="1" xfId="0" applyNumberFormat="1" applyFont="1" applyBorder="1" applyAlignment="1">
      <alignment horizontal="center" vertical="center" wrapText="1"/>
    </xf>
    <xf numFmtId="0" fontId="2" fillId="2" borderId="1"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1" xfId="0" applyFont="1" applyFill="1" applyBorder="1" applyAlignment="1">
      <alignment horizontal="center" vertical="center" wrapText="1"/>
    </xf>
    <xf numFmtId="1" fontId="2" fillId="3"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1" fillId="3" borderId="1" xfId="0" applyFont="1" applyFill="1" applyBorder="1" applyAlignment="1">
      <alignment vertical="center" wrapText="1"/>
    </xf>
    <xf numFmtId="0" fontId="7" fillId="3" borderId="1" xfId="0" applyFont="1" applyFill="1" applyBorder="1" applyAlignment="1">
      <alignment horizontal="center" vertical="center" wrapText="1"/>
    </xf>
    <xf numFmtId="164" fontId="2" fillId="0" borderId="1" xfId="0" applyNumberFormat="1" applyFont="1" applyBorder="1" applyAlignment="1">
      <alignment horizontal="center" vertical="center"/>
    </xf>
    <xf numFmtId="0" fontId="3" fillId="0" borderId="1" xfId="0" applyFont="1" applyBorder="1" applyAlignment="1">
      <alignment wrapText="1"/>
    </xf>
    <xf numFmtId="0" fontId="2" fillId="0" borderId="1" xfId="0" applyFont="1" applyFill="1" applyBorder="1" applyAlignment="1">
      <alignment horizontal="center" vertical="center"/>
    </xf>
    <xf numFmtId="0" fontId="1" fillId="0" borderId="1" xfId="0" applyFont="1" applyFill="1" applyBorder="1" applyAlignment="1">
      <alignment horizontal="center" vertical="center"/>
    </xf>
    <xf numFmtId="1" fontId="1" fillId="0" borderId="1" xfId="0" applyNumberFormat="1" applyFont="1" applyBorder="1" applyAlignment="1">
      <alignment horizontal="center" vertical="center"/>
    </xf>
    <xf numFmtId="1" fontId="1" fillId="0" borderId="1" xfId="0" applyNumberFormat="1" applyFont="1" applyBorder="1" applyAlignment="1">
      <alignment horizontal="center" vertical="center" wrapText="1"/>
    </xf>
    <xf numFmtId="0" fontId="1" fillId="0" borderId="0" xfId="0" applyFont="1" applyFill="1"/>
    <xf numFmtId="0" fontId="1" fillId="0" borderId="1" xfId="0" applyFont="1" applyFill="1" applyBorder="1" applyAlignment="1">
      <alignment horizontal="center" vertical="center" wrapText="1"/>
    </xf>
    <xf numFmtId="0" fontId="1" fillId="0" borderId="1" xfId="0" applyFont="1" applyFill="1" applyBorder="1" applyAlignment="1">
      <alignment horizontal="left" wrapText="1"/>
    </xf>
    <xf numFmtId="164" fontId="1" fillId="0" borderId="1" xfId="0" applyNumberFormat="1" applyFont="1" applyFill="1" applyBorder="1" applyAlignment="1">
      <alignment horizontal="center" vertical="center"/>
    </xf>
    <xf numFmtId="0" fontId="1"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164" fontId="3" fillId="0" borderId="1" xfId="0" applyNumberFormat="1" applyFont="1" applyFill="1" applyBorder="1" applyAlignment="1">
      <alignment horizontal="center" vertical="center"/>
    </xf>
    <xf numFmtId="0" fontId="1" fillId="0" borderId="1" xfId="0" applyFont="1" applyFill="1" applyBorder="1" applyAlignment="1">
      <alignment vertical="center" wrapText="1"/>
    </xf>
    <xf numFmtId="164" fontId="1" fillId="0" borderId="1" xfId="0" applyNumberFormat="1" applyFont="1" applyFill="1" applyBorder="1" applyAlignment="1">
      <alignment horizontal="center" vertical="center" wrapText="1"/>
    </xf>
    <xf numFmtId="0" fontId="1" fillId="0" borderId="0" xfId="0" applyFont="1" applyFill="1" applyBorder="1" applyAlignment="1">
      <alignment wrapText="1"/>
    </xf>
    <xf numFmtId="0" fontId="1" fillId="0" borderId="0" xfId="0" applyFont="1" applyFill="1" applyBorder="1"/>
    <xf numFmtId="0" fontId="1" fillId="0" borderId="0" xfId="0" applyFont="1" applyFill="1" applyAlignment="1">
      <alignment vertical="center"/>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wrapText="1"/>
    </xf>
    <xf numFmtId="0" fontId="1" fillId="0" borderId="1" xfId="0" applyFont="1" applyFill="1" applyBorder="1"/>
    <xf numFmtId="0" fontId="1" fillId="0" borderId="1" xfId="0" applyFont="1" applyFill="1" applyBorder="1" applyAlignment="1">
      <alignment horizontal="center"/>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164" fontId="1" fillId="0" borderId="0" xfId="0" applyNumberFormat="1" applyFont="1" applyFill="1"/>
    <xf numFmtId="164" fontId="1" fillId="0" borderId="1" xfId="0" applyNumberFormat="1" applyFont="1" applyBorder="1" applyAlignment="1">
      <alignment horizontal="center" vertical="center" wrapText="1"/>
    </xf>
    <xf numFmtId="1" fontId="1"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Border="1" applyAlignment="1">
      <alignment vertical="center" wrapText="1"/>
    </xf>
    <xf numFmtId="0" fontId="2" fillId="2" borderId="1" xfId="0" applyFont="1" applyFill="1" applyBorder="1" applyAlignment="1">
      <alignment horizontal="center" vertical="center" wrapText="1"/>
    </xf>
    <xf numFmtId="2" fontId="1" fillId="0" borderId="1" xfId="0" applyNumberFormat="1" applyFont="1" applyFill="1" applyBorder="1" applyAlignment="1">
      <alignment horizontal="center" vertical="center" wrapText="1"/>
    </xf>
    <xf numFmtId="165" fontId="1" fillId="0" borderId="1" xfId="0" applyNumberFormat="1" applyFont="1" applyFill="1" applyBorder="1" applyAlignment="1">
      <alignment horizontal="center" vertical="center" wrapText="1"/>
    </xf>
    <xf numFmtId="2" fontId="1" fillId="0" borderId="1" xfId="0" applyNumberFormat="1" applyFont="1" applyFill="1" applyBorder="1" applyAlignment="1">
      <alignment horizontal="center" vertical="center"/>
    </xf>
    <xf numFmtId="0" fontId="7" fillId="0" borderId="0" xfId="0" applyFont="1"/>
    <xf numFmtId="0" fontId="7" fillId="0" borderId="1" xfId="0" applyFont="1" applyBorder="1" applyAlignment="1">
      <alignment horizontal="left" vertical="center" wrapText="1"/>
    </xf>
    <xf numFmtId="0" fontId="11" fillId="0" borderId="1" xfId="1" applyFont="1" applyFill="1" applyBorder="1" applyAlignment="1">
      <alignment vertical="center" wrapText="1"/>
    </xf>
    <xf numFmtId="1" fontId="1" fillId="0" borderId="1" xfId="0" applyNumberFormat="1" applyFont="1" applyFill="1" applyBorder="1" applyAlignment="1">
      <alignment horizontal="center" vertical="center"/>
    </xf>
    <xf numFmtId="0" fontId="7" fillId="0" borderId="1" xfId="0" applyFont="1" applyFill="1" applyBorder="1" applyAlignment="1">
      <alignment wrapText="1"/>
    </xf>
    <xf numFmtId="0" fontId="7" fillId="0" borderId="1" xfId="0" applyFont="1" applyFill="1" applyBorder="1" applyAlignment="1">
      <alignment vertical="center" wrapText="1"/>
    </xf>
    <xf numFmtId="0" fontId="11" fillId="0" borderId="1" xfId="0" applyFont="1" applyFill="1" applyBorder="1" applyAlignment="1">
      <alignment horizontal="center" vertical="center" wrapText="1"/>
    </xf>
    <xf numFmtId="0" fontId="7" fillId="0" borderId="1" xfId="2" applyFont="1" applyFill="1" applyBorder="1" applyAlignment="1">
      <alignment wrapText="1"/>
    </xf>
    <xf numFmtId="0" fontId="7" fillId="0" borderId="1" xfId="2" applyFont="1" applyFill="1" applyBorder="1" applyAlignment="1">
      <alignment horizontal="center" vertical="center" wrapText="1"/>
    </xf>
    <xf numFmtId="0" fontId="13" fillId="0" borderId="1" xfId="0" applyFont="1" applyFill="1" applyBorder="1" applyAlignment="1">
      <alignment vertical="center" wrapText="1"/>
    </xf>
    <xf numFmtId="0" fontId="1" fillId="0" borderId="3" xfId="0" applyFont="1" applyBorder="1" applyAlignment="1">
      <alignment horizontal="center" vertical="center" wrapText="1"/>
    </xf>
    <xf numFmtId="0" fontId="14" fillId="0" borderId="1" xfId="0" applyFont="1" applyBorder="1" applyAlignment="1">
      <alignment vertical="center" wrapText="1"/>
    </xf>
    <xf numFmtId="0" fontId="14" fillId="0" borderId="1" xfId="0" applyFont="1" applyBorder="1" applyAlignment="1">
      <alignment horizontal="center" vertical="center" wrapText="1"/>
    </xf>
    <xf numFmtId="0" fontId="14"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 fillId="0" borderId="0" xfId="0" applyFont="1" applyFill="1" applyBorder="1" applyAlignment="1">
      <alignment vertical="center" wrapText="1"/>
    </xf>
    <xf numFmtId="0" fontId="9" fillId="0" borderId="1" xfId="0" applyFont="1" applyFill="1" applyBorder="1" applyAlignment="1">
      <alignment horizontal="center" vertical="center"/>
    </xf>
    <xf numFmtId="0" fontId="1" fillId="2" borderId="2" xfId="0" applyFont="1" applyFill="1" applyBorder="1" applyAlignment="1">
      <alignment horizontal="center" vertical="center"/>
    </xf>
    <xf numFmtId="0" fontId="16" fillId="0" borderId="1" xfId="0" applyFont="1" applyFill="1" applyBorder="1" applyAlignment="1">
      <alignment horizontal="justify" vertical="center"/>
    </xf>
    <xf numFmtId="0" fontId="13" fillId="0" borderId="1" xfId="0" applyFont="1" applyFill="1" applyBorder="1" applyAlignment="1">
      <alignment horizontal="center" vertical="center"/>
    </xf>
    <xf numFmtId="0" fontId="16" fillId="0" borderId="1" xfId="0" applyFont="1" applyFill="1" applyBorder="1" applyAlignment="1">
      <alignment horizontal="center" vertical="center" wrapText="1"/>
    </xf>
    <xf numFmtId="0" fontId="17" fillId="0" borderId="0" xfId="0" applyFont="1" applyFill="1" applyBorder="1" applyAlignment="1">
      <alignment horizontal="center" vertical="center" wrapText="1"/>
    </xf>
    <xf numFmtId="2" fontId="2" fillId="0" borderId="1" xfId="0" applyNumberFormat="1" applyFont="1" applyFill="1" applyBorder="1" applyAlignment="1">
      <alignment horizontal="center" vertical="center"/>
    </xf>
    <xf numFmtId="0" fontId="5" fillId="0" borderId="0" xfId="0" applyFont="1" applyAlignment="1">
      <alignment horizontal="center"/>
    </xf>
    <xf numFmtId="0" fontId="7" fillId="0" borderId="1" xfId="0" applyFont="1" applyFill="1" applyBorder="1" applyAlignment="1">
      <alignment horizontal="center" vertical="center"/>
    </xf>
    <xf numFmtId="0" fontId="18" fillId="0" borderId="0" xfId="0" applyFont="1" applyFill="1" applyBorder="1" applyAlignment="1">
      <alignment horizontal="center" vertical="center" wrapText="1"/>
    </xf>
    <xf numFmtId="0" fontId="5" fillId="0" borderId="0" xfId="0" applyFont="1"/>
    <xf numFmtId="0" fontId="5" fillId="2" borderId="0" xfId="0" applyFont="1" applyFill="1"/>
    <xf numFmtId="0" fontId="1" fillId="0" borderId="0" xfId="0" applyFont="1" applyAlignment="1">
      <alignment horizontal="left" vertical="center" wrapText="1"/>
    </xf>
    <xf numFmtId="0" fontId="7" fillId="0" borderId="0" xfId="0" applyFont="1" applyAlignment="1">
      <alignment horizontal="left" vertical="center" wrapText="1"/>
    </xf>
    <xf numFmtId="0" fontId="2" fillId="0" borderId="0" xfId="0" applyFont="1" applyAlignment="1">
      <alignment horizontal="center"/>
    </xf>
    <xf numFmtId="0" fontId="2" fillId="0" borderId="0" xfId="0" applyFont="1" applyAlignment="1">
      <alignment horizontal="center" wrapText="1"/>
    </xf>
    <xf numFmtId="0" fontId="3" fillId="0" borderId="0" xfId="0" applyFont="1" applyAlignment="1">
      <alignment horizontal="center"/>
    </xf>
    <xf numFmtId="0" fontId="1" fillId="0" borderId="0" xfId="0" applyFont="1" applyAlignment="1">
      <alignment horizontal="left" wrapText="1"/>
    </xf>
    <xf numFmtId="0" fontId="7" fillId="0" borderId="0" xfId="0" applyFont="1" applyAlignment="1">
      <alignment horizontal="left" wrapText="1"/>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2" fillId="0" borderId="0" xfId="0" applyFont="1" applyFill="1" applyAlignment="1">
      <alignment horizontal="center"/>
    </xf>
    <xf numFmtId="0" fontId="2" fillId="0" borderId="0" xfId="0" applyFont="1" applyFill="1" applyAlignment="1">
      <alignment horizontal="center" wrapText="1"/>
    </xf>
    <xf numFmtId="0" fontId="3" fillId="0" borderId="0" xfId="0" applyFont="1" applyFill="1" applyAlignment="1">
      <alignment horizontal="center"/>
    </xf>
    <xf numFmtId="0" fontId="1" fillId="0" borderId="0" xfId="0" applyFont="1" applyFill="1" applyAlignment="1">
      <alignment horizontal="center" vertical="center" wrapText="1"/>
    </xf>
    <xf numFmtId="0" fontId="19" fillId="0" borderId="4" xfId="0" applyFont="1" applyFill="1" applyBorder="1" applyAlignment="1">
      <alignment vertical="center" wrapText="1"/>
    </xf>
    <xf numFmtId="0" fontId="19" fillId="0" borderId="1" xfId="0" applyFont="1" applyFill="1" applyBorder="1" applyAlignment="1">
      <alignment vertical="center" wrapText="1"/>
    </xf>
    <xf numFmtId="0" fontId="19" fillId="0" borderId="2"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7" fillId="0" borderId="0" xfId="0" applyFont="1" applyFill="1" applyBorder="1" applyAlignment="1">
      <alignment vertical="center" wrapText="1"/>
    </xf>
    <xf numFmtId="0" fontId="20" fillId="0" borderId="1" xfId="0" applyFont="1" applyFill="1" applyBorder="1" applyAlignment="1">
      <alignment horizontal="center" vertical="center" wrapText="1"/>
    </xf>
  </cellXfs>
  <cellStyles count="3">
    <cellStyle name="Excel Built-in Normal" xfId="1"/>
    <cellStyle name="Обычный" xfId="0" builtinId="0"/>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topLeftCell="A46" zoomScale="60" zoomScaleNormal="60" workbookViewId="0">
      <selection activeCell="A65" sqref="A65:XFD69"/>
    </sheetView>
  </sheetViews>
  <sheetFormatPr defaultColWidth="9" defaultRowHeight="13.2" x14ac:dyDescent="0.25"/>
  <cols>
    <col min="1" max="1" width="30.6640625" style="1" customWidth="1"/>
    <col min="2" max="2" width="10.44140625" style="1" customWidth="1"/>
    <col min="3" max="3" width="24.44140625" style="1" customWidth="1"/>
    <col min="4" max="4" width="23.44140625" style="1" customWidth="1"/>
    <col min="5" max="5" width="12.21875" style="1" customWidth="1"/>
    <col min="6" max="6" width="12"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x14ac:dyDescent="0.25">
      <c r="A14" s="1" t="s">
        <v>279</v>
      </c>
    </row>
    <row r="15" spans="1:7" x14ac:dyDescent="0.25">
      <c r="A15" s="1" t="s">
        <v>288</v>
      </c>
    </row>
    <row r="16" spans="1:7" x14ac:dyDescent="0.25">
      <c r="A16" s="1" t="s">
        <v>28</v>
      </c>
    </row>
    <row r="17" spans="1:7" x14ac:dyDescent="0.25">
      <c r="A17" s="1" t="s">
        <v>29</v>
      </c>
    </row>
    <row r="18" spans="1:7" x14ac:dyDescent="0.25">
      <c r="A18" s="1" t="s">
        <v>30</v>
      </c>
    </row>
    <row r="19" spans="1:7" ht="33" customHeight="1" x14ac:dyDescent="0.25">
      <c r="A19" s="110" t="s">
        <v>351</v>
      </c>
      <c r="B19" s="110"/>
      <c r="C19" s="110"/>
      <c r="D19" s="110"/>
      <c r="E19" s="110"/>
      <c r="F19" s="110"/>
      <c r="G19" s="110"/>
    </row>
    <row r="20" spans="1:7" s="76" customFormat="1" ht="40.200000000000003" customHeight="1" x14ac:dyDescent="0.25">
      <c r="A20" s="105" t="s">
        <v>350</v>
      </c>
      <c r="B20" s="105"/>
      <c r="C20" s="105"/>
      <c r="D20" s="105"/>
      <c r="E20" s="105"/>
      <c r="F20" s="105"/>
      <c r="G20" s="105"/>
    </row>
    <row r="21" spans="1:7" ht="66" customHeight="1" x14ac:dyDescent="0.25">
      <c r="A21" s="2" t="s">
        <v>10</v>
      </c>
      <c r="B21" s="2" t="s">
        <v>11</v>
      </c>
      <c r="C21" s="2" t="s">
        <v>12</v>
      </c>
      <c r="D21" s="2" t="s">
        <v>13</v>
      </c>
      <c r="E21" s="2" t="s">
        <v>14</v>
      </c>
      <c r="F21" s="2" t="s">
        <v>16</v>
      </c>
      <c r="G21" s="2" t="s">
        <v>15</v>
      </c>
    </row>
    <row r="22" spans="1:7" ht="12.75" x14ac:dyDescent="0.2">
      <c r="A22" s="4">
        <v>1</v>
      </c>
      <c r="B22" s="4">
        <v>2</v>
      </c>
      <c r="C22" s="4">
        <v>3</v>
      </c>
      <c r="D22" s="4">
        <v>4</v>
      </c>
      <c r="E22" s="4">
        <v>5</v>
      </c>
      <c r="F22" s="4">
        <v>6</v>
      </c>
      <c r="G22" s="4">
        <v>7</v>
      </c>
    </row>
    <row r="23" spans="1:7" ht="27.75" customHeight="1" x14ac:dyDescent="0.25">
      <c r="A23" s="17" t="s">
        <v>41</v>
      </c>
      <c r="B23" s="9" t="s">
        <v>18</v>
      </c>
      <c r="C23" s="18">
        <v>24312</v>
      </c>
      <c r="D23" s="18">
        <v>24217.4</v>
      </c>
      <c r="E23" s="18">
        <f>D23-C23</f>
        <v>-94.599999999998545</v>
      </c>
      <c r="F23" s="18">
        <f>D23/C23*100</f>
        <v>99.61089174070419</v>
      </c>
      <c r="G23" s="9" t="s">
        <v>280</v>
      </c>
    </row>
    <row r="24" spans="1:7" ht="45.6" customHeight="1" x14ac:dyDescent="0.25">
      <c r="A24" s="28" t="s">
        <v>42</v>
      </c>
      <c r="B24" s="9" t="s">
        <v>18</v>
      </c>
      <c r="C24" s="18">
        <v>111836</v>
      </c>
      <c r="D24" s="18">
        <v>111833.1</v>
      </c>
      <c r="E24" s="18">
        <f>D24-C24</f>
        <v>-2.8999999999941792</v>
      </c>
      <c r="F24" s="18">
        <f>D24/C24*100</f>
        <v>99.997406917271718</v>
      </c>
      <c r="G24" s="2" t="s">
        <v>281</v>
      </c>
    </row>
    <row r="25" spans="1:7" ht="25.8" customHeight="1" x14ac:dyDescent="0.25">
      <c r="A25" s="42" t="s">
        <v>17</v>
      </c>
      <c r="B25" s="11" t="s">
        <v>18</v>
      </c>
      <c r="C25" s="12">
        <f>C23+C24</f>
        <v>136148</v>
      </c>
      <c r="D25" s="12">
        <f>D23+D24</f>
        <v>136050.5</v>
      </c>
      <c r="E25" s="12">
        <f>D25-C25</f>
        <v>-97.5</v>
      </c>
      <c r="F25" s="12">
        <f>D25/C25*100</f>
        <v>99.9283867555895</v>
      </c>
      <c r="G25" s="11"/>
    </row>
    <row r="26" spans="1:7" ht="409.6" customHeight="1" x14ac:dyDescent="0.25">
      <c r="A26" s="14" t="s">
        <v>19</v>
      </c>
      <c r="B26" s="9"/>
      <c r="C26" s="14" t="s">
        <v>352</v>
      </c>
      <c r="D26" s="14" t="s">
        <v>352</v>
      </c>
      <c r="E26" s="9"/>
      <c r="F26" s="9"/>
      <c r="G26" s="9"/>
    </row>
    <row r="27" spans="1:7" ht="222" customHeight="1" x14ac:dyDescent="0.25">
      <c r="A27" s="5"/>
      <c r="B27" s="9"/>
      <c r="C27" s="28" t="s">
        <v>353</v>
      </c>
      <c r="D27" s="28" t="s">
        <v>353</v>
      </c>
      <c r="E27" s="9"/>
      <c r="F27" s="9"/>
      <c r="G27" s="9"/>
    </row>
    <row r="28" spans="1:7" x14ac:dyDescent="0.25">
      <c r="A28" s="6"/>
      <c r="B28" s="7"/>
      <c r="C28" s="7"/>
      <c r="D28" s="7"/>
      <c r="E28" s="7"/>
      <c r="F28" s="7"/>
      <c r="G28" s="7"/>
    </row>
    <row r="29" spans="1:7" hidden="1" x14ac:dyDescent="0.25">
      <c r="A29" s="1" t="s">
        <v>282</v>
      </c>
    </row>
    <row r="30" spans="1:7" hidden="1" x14ac:dyDescent="0.25">
      <c r="A30" s="1" t="s">
        <v>20</v>
      </c>
    </row>
    <row r="31" spans="1:7" ht="41.25" hidden="1" customHeight="1" x14ac:dyDescent="0.25">
      <c r="A31" s="109" t="s">
        <v>129</v>
      </c>
      <c r="B31" s="109"/>
      <c r="C31" s="109"/>
      <c r="D31" s="109"/>
      <c r="E31" s="109"/>
      <c r="F31" s="109"/>
      <c r="G31" s="109"/>
    </row>
    <row r="32" spans="1:7" hidden="1" x14ac:dyDescent="0.25">
      <c r="A32" s="1" t="s">
        <v>30</v>
      </c>
    </row>
    <row r="33" spans="1:7" s="22" customFormat="1" ht="52.5" hidden="1" customHeight="1" x14ac:dyDescent="0.3">
      <c r="A33" s="104" t="s">
        <v>283</v>
      </c>
      <c r="B33" s="104"/>
      <c r="C33" s="104"/>
      <c r="D33" s="104"/>
      <c r="E33" s="104"/>
      <c r="F33" s="104"/>
      <c r="G33" s="104"/>
    </row>
    <row r="34" spans="1:7" hidden="1" x14ac:dyDescent="0.25"/>
    <row r="35" spans="1:7" ht="59.25" hidden="1" customHeight="1" x14ac:dyDescent="0.25">
      <c r="A35" s="2" t="s">
        <v>21</v>
      </c>
      <c r="B35" s="2" t="s">
        <v>11</v>
      </c>
      <c r="C35" s="2" t="s">
        <v>12</v>
      </c>
      <c r="D35" s="2" t="s">
        <v>13</v>
      </c>
      <c r="E35" s="2" t="s">
        <v>14</v>
      </c>
      <c r="F35" s="2" t="s">
        <v>16</v>
      </c>
      <c r="G35" s="2" t="s">
        <v>22</v>
      </c>
    </row>
    <row r="36" spans="1:7" hidden="1" x14ac:dyDescent="0.25">
      <c r="A36" s="4">
        <v>1</v>
      </c>
      <c r="B36" s="4">
        <v>2</v>
      </c>
      <c r="C36" s="4">
        <v>3</v>
      </c>
      <c r="D36" s="4">
        <v>4</v>
      </c>
      <c r="E36" s="4">
        <v>5</v>
      </c>
      <c r="F36" s="4">
        <v>6</v>
      </c>
      <c r="G36" s="4">
        <v>7</v>
      </c>
    </row>
    <row r="37" spans="1:7" ht="20.399999999999999" hidden="1" x14ac:dyDescent="0.25">
      <c r="A37" s="13" t="s">
        <v>43</v>
      </c>
      <c r="B37" s="19" t="s">
        <v>18</v>
      </c>
      <c r="C37" s="20">
        <v>1774</v>
      </c>
      <c r="D37" s="20">
        <v>1774</v>
      </c>
      <c r="E37" s="20">
        <f>D37-C37</f>
        <v>0</v>
      </c>
      <c r="F37" s="20">
        <f>D37/C37*100</f>
        <v>100</v>
      </c>
      <c r="G37" s="13"/>
    </row>
    <row r="38" spans="1:7" ht="30.6" hidden="1" x14ac:dyDescent="0.25">
      <c r="A38" s="13" t="s">
        <v>56</v>
      </c>
      <c r="B38" s="19" t="s">
        <v>18</v>
      </c>
      <c r="C38" s="20">
        <v>602</v>
      </c>
      <c r="D38" s="20">
        <v>602</v>
      </c>
      <c r="E38" s="20">
        <f t="shared" ref="E38:E40" si="0">D38-C38</f>
        <v>0</v>
      </c>
      <c r="F38" s="20">
        <f t="shared" ref="F38:F40" si="1">D38/C38*100</f>
        <v>100</v>
      </c>
      <c r="G38" s="13"/>
    </row>
    <row r="39" spans="1:7" ht="30" hidden="1" customHeight="1" x14ac:dyDescent="0.25">
      <c r="A39" s="13" t="s">
        <v>284</v>
      </c>
      <c r="B39" s="19" t="s">
        <v>285</v>
      </c>
      <c r="C39" s="61">
        <v>49</v>
      </c>
      <c r="D39" s="61">
        <v>47</v>
      </c>
      <c r="E39" s="20">
        <f t="shared" si="0"/>
        <v>-2</v>
      </c>
      <c r="F39" s="20">
        <f t="shared" si="1"/>
        <v>95.918367346938766</v>
      </c>
      <c r="G39" s="13"/>
    </row>
    <row r="40" spans="1:7" ht="69.599999999999994" hidden="1" customHeight="1" x14ac:dyDescent="0.25">
      <c r="A40" s="13" t="s">
        <v>58</v>
      </c>
      <c r="B40" s="19" t="s">
        <v>285</v>
      </c>
      <c r="C40" s="61">
        <v>13</v>
      </c>
      <c r="D40" s="61">
        <v>10.5</v>
      </c>
      <c r="E40" s="20">
        <f t="shared" si="0"/>
        <v>-2.5</v>
      </c>
      <c r="F40" s="20">
        <f t="shared" si="1"/>
        <v>80.769230769230774</v>
      </c>
      <c r="G40" s="13"/>
    </row>
    <row r="41" spans="1:7" ht="55.5" hidden="1" customHeight="1" x14ac:dyDescent="0.25">
      <c r="A41" s="2" t="s">
        <v>40</v>
      </c>
      <c r="B41" s="2" t="s">
        <v>11</v>
      </c>
      <c r="C41" s="2" t="s">
        <v>12</v>
      </c>
      <c r="D41" s="2" t="s">
        <v>13</v>
      </c>
      <c r="E41" s="2" t="s">
        <v>14</v>
      </c>
      <c r="F41" s="2" t="s">
        <v>16</v>
      </c>
      <c r="G41" s="2" t="s">
        <v>15</v>
      </c>
    </row>
    <row r="42" spans="1:7" hidden="1" x14ac:dyDescent="0.25">
      <c r="A42" s="3"/>
      <c r="B42" s="21" t="s">
        <v>18</v>
      </c>
      <c r="C42" s="3"/>
      <c r="D42" s="3"/>
      <c r="E42" s="3"/>
      <c r="F42" s="3"/>
      <c r="G42" s="3"/>
    </row>
    <row r="43" spans="1:7" hidden="1" x14ac:dyDescent="0.25">
      <c r="A43" s="3"/>
      <c r="B43" s="21" t="s">
        <v>18</v>
      </c>
      <c r="C43" s="3"/>
      <c r="D43" s="3"/>
      <c r="E43" s="3"/>
      <c r="F43" s="3"/>
      <c r="G43" s="3"/>
    </row>
    <row r="44" spans="1:7" ht="26.4" hidden="1" x14ac:dyDescent="0.25">
      <c r="A44" s="16" t="s">
        <v>39</v>
      </c>
      <c r="B44" s="11" t="s">
        <v>18</v>
      </c>
      <c r="C44" s="12">
        <v>24312</v>
      </c>
      <c r="D44" s="12">
        <v>24217.4</v>
      </c>
      <c r="E44" s="12">
        <f>D44-C44</f>
        <v>-94.599999999998545</v>
      </c>
      <c r="F44" s="12">
        <f>D44/C44*100</f>
        <v>99.61089174070419</v>
      </c>
      <c r="G44" s="11" t="s">
        <v>280</v>
      </c>
    </row>
    <row r="45" spans="1:7" hidden="1" x14ac:dyDescent="0.25"/>
    <row r="46" spans="1:7" x14ac:dyDescent="0.25">
      <c r="A46" s="1" t="s">
        <v>286</v>
      </c>
    </row>
    <row r="47" spans="1:7" x14ac:dyDescent="0.25">
      <c r="A47" s="1" t="s">
        <v>20</v>
      </c>
    </row>
    <row r="48" spans="1:7" x14ac:dyDescent="0.25">
      <c r="A48" s="1" t="s">
        <v>33</v>
      </c>
    </row>
    <row r="49" spans="1:7" x14ac:dyDescent="0.25">
      <c r="A49" s="1" t="s">
        <v>30</v>
      </c>
    </row>
    <row r="50" spans="1:7" s="76" customFormat="1" ht="40.200000000000003" customHeight="1" x14ac:dyDescent="0.25">
      <c r="A50" s="105" t="s">
        <v>350</v>
      </c>
      <c r="B50" s="105"/>
      <c r="C50" s="105"/>
      <c r="D50" s="105"/>
      <c r="E50" s="105"/>
      <c r="F50" s="105"/>
      <c r="G50" s="105"/>
    </row>
    <row r="52" spans="1:7" ht="69" customHeight="1" x14ac:dyDescent="0.25">
      <c r="A52" s="2" t="s">
        <v>21</v>
      </c>
      <c r="B52" s="2" t="s">
        <v>11</v>
      </c>
      <c r="C52" s="2" t="s">
        <v>12</v>
      </c>
      <c r="D52" s="2" t="s">
        <v>13</v>
      </c>
      <c r="E52" s="2" t="s">
        <v>14</v>
      </c>
      <c r="F52" s="2" t="s">
        <v>16</v>
      </c>
      <c r="G52" s="2" t="s">
        <v>22</v>
      </c>
    </row>
    <row r="53" spans="1:7" ht="13.2" customHeight="1" x14ac:dyDescent="0.25">
      <c r="A53" s="4">
        <v>1</v>
      </c>
      <c r="B53" s="4">
        <v>2</v>
      </c>
      <c r="C53" s="4">
        <v>3</v>
      </c>
      <c r="D53" s="4">
        <v>4</v>
      </c>
      <c r="E53" s="4">
        <v>5</v>
      </c>
      <c r="F53" s="4">
        <v>6</v>
      </c>
      <c r="G53" s="4">
        <v>7</v>
      </c>
    </row>
    <row r="54" spans="1:7" ht="28.8" customHeight="1" x14ac:dyDescent="0.25">
      <c r="A54" s="87" t="s">
        <v>375</v>
      </c>
      <c r="B54" s="89" t="s">
        <v>36</v>
      </c>
      <c r="C54" s="88">
        <v>49</v>
      </c>
      <c r="D54" s="9">
        <v>47</v>
      </c>
      <c r="E54" s="4"/>
      <c r="F54" s="4"/>
      <c r="G54" s="4"/>
    </row>
    <row r="55" spans="1:7" ht="37.799999999999997" customHeight="1" x14ac:dyDescent="0.25">
      <c r="A55" s="87" t="s">
        <v>376</v>
      </c>
      <c r="B55" s="89" t="s">
        <v>377</v>
      </c>
      <c r="C55" s="90">
        <v>7</v>
      </c>
      <c r="D55" s="44">
        <v>5</v>
      </c>
      <c r="E55" s="4"/>
      <c r="F55" s="4"/>
      <c r="G55" s="4"/>
    </row>
    <row r="56" spans="1:7" ht="43.2" customHeight="1" x14ac:dyDescent="0.25">
      <c r="A56" s="87" t="s">
        <v>378</v>
      </c>
      <c r="B56" s="89" t="s">
        <v>379</v>
      </c>
      <c r="C56" s="90">
        <v>15</v>
      </c>
      <c r="D56" s="44">
        <v>15</v>
      </c>
      <c r="E56" s="4"/>
      <c r="F56" s="4"/>
      <c r="G56" s="4"/>
    </row>
    <row r="57" spans="1:7" ht="45.6" customHeight="1" x14ac:dyDescent="0.25">
      <c r="A57" s="87" t="s">
        <v>380</v>
      </c>
      <c r="B57" s="89" t="s">
        <v>36</v>
      </c>
      <c r="C57" s="90">
        <v>5</v>
      </c>
      <c r="D57" s="44">
        <v>5</v>
      </c>
      <c r="E57" s="4"/>
      <c r="F57" s="4"/>
      <c r="G57" s="4"/>
    </row>
    <row r="58" spans="1:7" s="47" customFormat="1" ht="46.8" hidden="1" customHeight="1" x14ac:dyDescent="0.25">
      <c r="A58" s="87" t="s">
        <v>381</v>
      </c>
      <c r="B58" s="89" t="s">
        <v>36</v>
      </c>
      <c r="C58" s="90">
        <v>0</v>
      </c>
      <c r="D58" s="93"/>
      <c r="E58" s="43">
        <f>D58-C58</f>
        <v>0</v>
      </c>
      <c r="F58" s="43" t="e">
        <f>D58/C58*100</f>
        <v>#DIV/0!</v>
      </c>
      <c r="G58" s="43"/>
    </row>
    <row r="59" spans="1:7" ht="69.599999999999994" customHeight="1" x14ac:dyDescent="0.25">
      <c r="A59" s="86" t="s">
        <v>40</v>
      </c>
      <c r="B59" s="86" t="s">
        <v>11</v>
      </c>
      <c r="C59" s="86" t="s">
        <v>12</v>
      </c>
      <c r="D59" s="2" t="s">
        <v>13</v>
      </c>
      <c r="E59" s="2" t="s">
        <v>14</v>
      </c>
      <c r="F59" s="2" t="s">
        <v>16</v>
      </c>
      <c r="G59" s="2" t="s">
        <v>15</v>
      </c>
    </row>
    <row r="60" spans="1:7" x14ac:dyDescent="0.25">
      <c r="A60" s="3"/>
      <c r="B60" s="21" t="s">
        <v>18</v>
      </c>
      <c r="C60" s="3"/>
      <c r="D60" s="3"/>
      <c r="E60" s="3"/>
      <c r="F60" s="3"/>
      <c r="G60" s="3"/>
    </row>
    <row r="61" spans="1:7" x14ac:dyDescent="0.25">
      <c r="A61" s="3"/>
      <c r="B61" s="21" t="s">
        <v>18</v>
      </c>
      <c r="C61" s="3"/>
      <c r="D61" s="3"/>
      <c r="E61" s="3"/>
      <c r="F61" s="3"/>
      <c r="G61" s="3"/>
    </row>
    <row r="62" spans="1:7" ht="48.75" customHeight="1" x14ac:dyDescent="0.25">
      <c r="A62" s="16" t="s">
        <v>39</v>
      </c>
      <c r="B62" s="11" t="s">
        <v>18</v>
      </c>
      <c r="C62" s="12">
        <v>111836</v>
      </c>
      <c r="D62" s="12">
        <v>111833.1</v>
      </c>
      <c r="E62" s="12">
        <f>D62-C62</f>
        <v>-2.8999999999941792</v>
      </c>
      <c r="F62" s="12">
        <f>D62/C62*100</f>
        <v>99.997406917271718</v>
      </c>
      <c r="G62" s="26" t="s">
        <v>281</v>
      </c>
    </row>
    <row r="64" spans="1:7" x14ac:dyDescent="0.25">
      <c r="C64" s="15"/>
    </row>
    <row r="65" spans="1:6" x14ac:dyDescent="0.25">
      <c r="A65" s="1" t="s">
        <v>405</v>
      </c>
      <c r="D65" s="1" t="s">
        <v>23</v>
      </c>
      <c r="F65" s="1" t="s">
        <v>403</v>
      </c>
    </row>
    <row r="66" spans="1:6" x14ac:dyDescent="0.25">
      <c r="D66" s="8" t="s">
        <v>24</v>
      </c>
      <c r="E66" s="8"/>
      <c r="F66" s="8"/>
    </row>
    <row r="68" spans="1:6" x14ac:dyDescent="0.25">
      <c r="A68" s="1" t="s">
        <v>25</v>
      </c>
      <c r="D68" s="1" t="s">
        <v>23</v>
      </c>
      <c r="F68" s="1" t="s">
        <v>404</v>
      </c>
    </row>
    <row r="69" spans="1:6" x14ac:dyDescent="0.25">
      <c r="D69" s="8" t="s">
        <v>24</v>
      </c>
      <c r="E69" s="8"/>
      <c r="F69" s="8"/>
    </row>
  </sheetData>
  <mergeCells count="9">
    <mergeCell ref="A33:G33"/>
    <mergeCell ref="A50:G50"/>
    <mergeCell ref="F1:G1"/>
    <mergeCell ref="F2:G2"/>
    <mergeCell ref="A4:G4"/>
    <mergeCell ref="A5:G5"/>
    <mergeCell ref="A20:G20"/>
    <mergeCell ref="A31:G31"/>
    <mergeCell ref="A19:G19"/>
  </mergeCells>
  <pageMargins left="0.11811023622047245" right="0.11811023622047245" top="0" bottom="0" header="0" footer="0"/>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5"/>
  <sheetViews>
    <sheetView topLeftCell="A43" zoomScale="70" zoomScaleNormal="70" workbookViewId="0">
      <selection activeCell="I51" sqref="I51"/>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39" customHeight="1" x14ac:dyDescent="0.25">
      <c r="A14" s="104" t="s">
        <v>133</v>
      </c>
      <c r="B14" s="104"/>
      <c r="C14" s="104"/>
      <c r="D14" s="104"/>
      <c r="E14" s="104"/>
      <c r="F14" s="104"/>
      <c r="G14" s="104"/>
    </row>
    <row r="15" spans="1:7" x14ac:dyDescent="0.25">
      <c r="A15" s="1" t="s">
        <v>195</v>
      </c>
    </row>
    <row r="16" spans="1:7" x14ac:dyDescent="0.25">
      <c r="A16" s="1" t="s">
        <v>28</v>
      </c>
    </row>
    <row r="17" spans="1:7" x14ac:dyDescent="0.25">
      <c r="A17" s="1" t="s">
        <v>29</v>
      </c>
    </row>
    <row r="18" spans="1:7" x14ac:dyDescent="0.25">
      <c r="A18" s="1" t="s">
        <v>30</v>
      </c>
    </row>
    <row r="19" spans="1:7" ht="35.25" customHeight="1" x14ac:dyDescent="0.25">
      <c r="A19" s="104" t="s">
        <v>60</v>
      </c>
      <c r="B19" s="104"/>
      <c r="C19" s="104"/>
      <c r="D19" s="104"/>
      <c r="E19" s="104"/>
      <c r="F19" s="104"/>
      <c r="G19" s="104"/>
    </row>
    <row r="20" spans="1:7" ht="44.25" customHeight="1" x14ac:dyDescent="0.25">
      <c r="A20" s="104" t="s">
        <v>141</v>
      </c>
      <c r="B20" s="104"/>
      <c r="C20" s="104"/>
      <c r="D20" s="104"/>
      <c r="E20" s="104"/>
      <c r="F20" s="104"/>
      <c r="G20" s="104"/>
    </row>
    <row r="21" spans="1:7" ht="50.25" customHeight="1" x14ac:dyDescent="0.25">
      <c r="A21" s="2" t="s">
        <v>10</v>
      </c>
      <c r="B21" s="2" t="s">
        <v>11</v>
      </c>
      <c r="C21" s="2" t="s">
        <v>12</v>
      </c>
      <c r="D21" s="2" t="s">
        <v>13</v>
      </c>
      <c r="E21" s="2" t="s">
        <v>14</v>
      </c>
      <c r="F21" s="2" t="s">
        <v>16</v>
      </c>
      <c r="G21" s="2" t="s">
        <v>15</v>
      </c>
    </row>
    <row r="22" spans="1:7" x14ac:dyDescent="0.25">
      <c r="A22" s="4">
        <v>1</v>
      </c>
      <c r="B22" s="4">
        <v>2</v>
      </c>
      <c r="C22" s="4">
        <v>3</v>
      </c>
      <c r="D22" s="4">
        <v>4</v>
      </c>
      <c r="E22" s="4">
        <v>5</v>
      </c>
      <c r="F22" s="4">
        <v>6</v>
      </c>
      <c r="G22" s="4">
        <v>7</v>
      </c>
    </row>
    <row r="23" spans="1:7" ht="27.75" customHeight="1" x14ac:dyDescent="0.25">
      <c r="A23" s="17" t="s">
        <v>41</v>
      </c>
      <c r="B23" s="9" t="s">
        <v>18</v>
      </c>
      <c r="C23" s="18">
        <v>8317</v>
      </c>
      <c r="D23" s="18">
        <v>8317</v>
      </c>
      <c r="E23" s="18">
        <f>D23-C23</f>
        <v>0</v>
      </c>
      <c r="F23" s="18">
        <f>D23/C23*100</f>
        <v>100</v>
      </c>
      <c r="G23" s="2"/>
    </row>
    <row r="24" spans="1:7" ht="29.4" customHeight="1" x14ac:dyDescent="0.25">
      <c r="A24" s="28" t="s">
        <v>42</v>
      </c>
      <c r="B24" s="9" t="s">
        <v>18</v>
      </c>
      <c r="C24" s="18">
        <v>109391</v>
      </c>
      <c r="D24" s="18">
        <v>109391</v>
      </c>
      <c r="E24" s="18">
        <f>D24-C24</f>
        <v>0</v>
      </c>
      <c r="F24" s="18">
        <f>D24/C24*100</f>
        <v>100</v>
      </c>
      <c r="G24" s="2"/>
    </row>
    <row r="25" spans="1:7" ht="34.799999999999997" customHeight="1" x14ac:dyDescent="0.25">
      <c r="A25" s="42" t="s">
        <v>17</v>
      </c>
      <c r="B25" s="11" t="s">
        <v>18</v>
      </c>
      <c r="C25" s="12">
        <f>C23+C24</f>
        <v>117708</v>
      </c>
      <c r="D25" s="12">
        <f>D23+D24</f>
        <v>117708</v>
      </c>
      <c r="E25" s="12">
        <f>D25-C25</f>
        <v>0</v>
      </c>
      <c r="F25" s="12">
        <f>D25/C25*100</f>
        <v>100</v>
      </c>
      <c r="G25" s="11"/>
    </row>
    <row r="26" spans="1:7" ht="58.2" customHeight="1" x14ac:dyDescent="0.25">
      <c r="A26" s="14" t="s">
        <v>19</v>
      </c>
      <c r="B26" s="9"/>
      <c r="C26" s="48" t="s">
        <v>74</v>
      </c>
      <c r="D26" s="48" t="s">
        <v>75</v>
      </c>
      <c r="E26" s="12"/>
      <c r="F26" s="12"/>
      <c r="G26" s="9"/>
    </row>
    <row r="27" spans="1:7" x14ac:dyDescent="0.25">
      <c r="A27" s="6"/>
      <c r="B27" s="7"/>
      <c r="C27" s="7"/>
      <c r="D27" s="7"/>
      <c r="E27" s="7"/>
      <c r="F27" s="7"/>
      <c r="G27" s="7"/>
    </row>
    <row r="28" spans="1:7" hidden="1" x14ac:dyDescent="0.25">
      <c r="A28" s="1" t="s">
        <v>134</v>
      </c>
    </row>
    <row r="29" spans="1:7" hidden="1" x14ac:dyDescent="0.25">
      <c r="A29" s="1" t="s">
        <v>20</v>
      </c>
    </row>
    <row r="30" spans="1:7" ht="31.5" hidden="1" customHeight="1" x14ac:dyDescent="0.25">
      <c r="A30" s="111" t="s">
        <v>99</v>
      </c>
      <c r="B30" s="111"/>
      <c r="C30" s="111"/>
      <c r="D30" s="111"/>
      <c r="E30" s="111"/>
      <c r="F30" s="111"/>
      <c r="G30" s="111"/>
    </row>
    <row r="31" spans="1:7" hidden="1" x14ac:dyDescent="0.25">
      <c r="A31" s="1" t="s">
        <v>30</v>
      </c>
    </row>
    <row r="32" spans="1:7" s="22" customFormat="1" ht="32.25" hidden="1" customHeight="1" x14ac:dyDescent="0.3">
      <c r="A32" s="104" t="s">
        <v>57</v>
      </c>
      <c r="B32" s="104"/>
      <c r="C32" s="104"/>
      <c r="D32" s="104"/>
      <c r="E32" s="104"/>
      <c r="F32" s="104"/>
      <c r="G32" s="104"/>
    </row>
    <row r="33" spans="1:7" hidden="1" x14ac:dyDescent="0.25"/>
    <row r="34" spans="1:7" ht="59.25" hidden="1" customHeight="1" x14ac:dyDescent="0.25">
      <c r="A34" s="2" t="s">
        <v>21</v>
      </c>
      <c r="B34" s="2" t="s">
        <v>11</v>
      </c>
      <c r="C34" s="2" t="s">
        <v>12</v>
      </c>
      <c r="D34" s="2" t="s">
        <v>13</v>
      </c>
      <c r="E34" s="2" t="s">
        <v>14</v>
      </c>
      <c r="F34" s="2" t="s">
        <v>16</v>
      </c>
      <c r="G34" s="2" t="s">
        <v>22</v>
      </c>
    </row>
    <row r="35" spans="1:7" hidden="1" x14ac:dyDescent="0.25">
      <c r="A35" s="4">
        <v>1</v>
      </c>
      <c r="B35" s="4">
        <v>2</v>
      </c>
      <c r="C35" s="4">
        <v>3</v>
      </c>
      <c r="D35" s="4">
        <v>4</v>
      </c>
      <c r="E35" s="4">
        <v>5</v>
      </c>
      <c r="F35" s="4">
        <v>6</v>
      </c>
      <c r="G35" s="4">
        <v>7</v>
      </c>
    </row>
    <row r="36" spans="1:7" ht="20.399999999999999" hidden="1" x14ac:dyDescent="0.25">
      <c r="A36" s="13" t="s">
        <v>43</v>
      </c>
      <c r="B36" s="19" t="s">
        <v>18</v>
      </c>
      <c r="C36" s="20">
        <v>482</v>
      </c>
      <c r="D36" s="20">
        <v>482</v>
      </c>
      <c r="E36" s="20">
        <f>D36-C36</f>
        <v>0</v>
      </c>
      <c r="F36" s="20">
        <f>D36/C36*100</f>
        <v>100</v>
      </c>
      <c r="G36" s="13"/>
    </row>
    <row r="37" spans="1:7" ht="40.799999999999997" hidden="1" x14ac:dyDescent="0.25">
      <c r="A37" s="13" t="s">
        <v>64</v>
      </c>
      <c r="B37" s="19" t="s">
        <v>18</v>
      </c>
      <c r="C37" s="25">
        <v>3600</v>
      </c>
      <c r="D37" s="25">
        <v>3600</v>
      </c>
      <c r="E37" s="20">
        <f t="shared" ref="E37:E38" si="0">D37-C37</f>
        <v>0</v>
      </c>
      <c r="F37" s="20">
        <f t="shared" ref="F37:F38" si="1">D37/C37*100</f>
        <v>100</v>
      </c>
      <c r="G37" s="13"/>
    </row>
    <row r="38" spans="1:7" ht="30.6" hidden="1" x14ac:dyDescent="0.25">
      <c r="A38" s="13" t="s">
        <v>56</v>
      </c>
      <c r="B38" s="19" t="s">
        <v>18</v>
      </c>
      <c r="C38" s="20">
        <v>4235</v>
      </c>
      <c r="D38" s="20">
        <v>4235</v>
      </c>
      <c r="E38" s="20">
        <f t="shared" si="0"/>
        <v>0</v>
      </c>
      <c r="F38" s="20">
        <f t="shared" si="1"/>
        <v>100</v>
      </c>
      <c r="G38" s="13"/>
    </row>
    <row r="39" spans="1:7" ht="55.5" hidden="1" customHeight="1" x14ac:dyDescent="0.25">
      <c r="A39" s="2" t="s">
        <v>40</v>
      </c>
      <c r="B39" s="2" t="s">
        <v>11</v>
      </c>
      <c r="C39" s="2" t="s">
        <v>12</v>
      </c>
      <c r="D39" s="2" t="s">
        <v>13</v>
      </c>
      <c r="E39" s="2" t="s">
        <v>14</v>
      </c>
      <c r="F39" s="2" t="s">
        <v>16</v>
      </c>
      <c r="G39" s="2" t="s">
        <v>15</v>
      </c>
    </row>
    <row r="40" spans="1:7" hidden="1" x14ac:dyDescent="0.25">
      <c r="A40" s="3"/>
      <c r="B40" s="21" t="s">
        <v>18</v>
      </c>
      <c r="C40" s="3"/>
      <c r="D40" s="3"/>
      <c r="E40" s="3"/>
      <c r="F40" s="3"/>
      <c r="G40" s="3"/>
    </row>
    <row r="41" spans="1:7" hidden="1" x14ac:dyDescent="0.25">
      <c r="A41" s="3"/>
      <c r="B41" s="21" t="s">
        <v>18</v>
      </c>
      <c r="C41" s="3"/>
      <c r="D41" s="3"/>
      <c r="E41" s="3"/>
      <c r="F41" s="3"/>
      <c r="G41" s="3"/>
    </row>
    <row r="42" spans="1:7" ht="43.5" hidden="1" customHeight="1" x14ac:dyDescent="0.25">
      <c r="A42" s="16" t="s">
        <v>39</v>
      </c>
      <c r="B42" s="11" t="s">
        <v>18</v>
      </c>
      <c r="C42" s="12">
        <v>8317</v>
      </c>
      <c r="D42" s="12">
        <v>8317</v>
      </c>
      <c r="E42" s="12">
        <f>D42-C42</f>
        <v>0</v>
      </c>
      <c r="F42" s="12">
        <f>D42/C42*100</f>
        <v>100</v>
      </c>
      <c r="G42" s="26"/>
    </row>
    <row r="44" spans="1:7" x14ac:dyDescent="0.25">
      <c r="A44" s="1" t="s">
        <v>135</v>
      </c>
    </row>
    <row r="45" spans="1:7" x14ac:dyDescent="0.25">
      <c r="A45" s="1" t="s">
        <v>20</v>
      </c>
    </row>
    <row r="46" spans="1:7" x14ac:dyDescent="0.25">
      <c r="A46" s="1" t="s">
        <v>33</v>
      </c>
    </row>
    <row r="47" spans="1:7" x14ac:dyDescent="0.25">
      <c r="A47" s="1" t="s">
        <v>30</v>
      </c>
    </row>
    <row r="48" spans="1:7" ht="34.5" customHeight="1" x14ac:dyDescent="0.25">
      <c r="A48" s="104" t="s">
        <v>141</v>
      </c>
      <c r="B48" s="104"/>
      <c r="C48" s="104"/>
      <c r="D48" s="104"/>
      <c r="E48" s="104"/>
      <c r="F48" s="104"/>
      <c r="G48" s="104"/>
    </row>
    <row r="50" spans="1:7" ht="63" customHeight="1" x14ac:dyDescent="0.25">
      <c r="A50" s="2" t="s">
        <v>21</v>
      </c>
      <c r="B50" s="2" t="s">
        <v>11</v>
      </c>
      <c r="C50" s="2" t="s">
        <v>12</v>
      </c>
      <c r="D50" s="2" t="s">
        <v>13</v>
      </c>
      <c r="E50" s="2" t="s">
        <v>14</v>
      </c>
      <c r="F50" s="2" t="s">
        <v>16</v>
      </c>
      <c r="G50" s="2" t="s">
        <v>22</v>
      </c>
    </row>
    <row r="51" spans="1:7" x14ac:dyDescent="0.25">
      <c r="A51" s="4">
        <v>1</v>
      </c>
      <c r="B51" s="4">
        <v>2</v>
      </c>
      <c r="C51" s="4">
        <v>3</v>
      </c>
      <c r="D51" s="4">
        <v>4</v>
      </c>
      <c r="E51" s="4">
        <v>5</v>
      </c>
      <c r="F51" s="4">
        <v>6</v>
      </c>
      <c r="G51" s="4">
        <v>7</v>
      </c>
    </row>
    <row r="52" spans="1:7" ht="79.2" x14ac:dyDescent="0.25">
      <c r="A52" s="28" t="s">
        <v>136</v>
      </c>
      <c r="B52" s="9" t="s">
        <v>137</v>
      </c>
      <c r="C52" s="44">
        <v>182900</v>
      </c>
      <c r="D52" s="44">
        <f>182235-25172-2256</f>
        <v>154807</v>
      </c>
      <c r="E52" s="44">
        <f>D52-C52</f>
        <v>-28093</v>
      </c>
      <c r="F52" s="50">
        <f>D52/C52*100</f>
        <v>84.640240568616733</v>
      </c>
      <c r="G52" s="70" t="s">
        <v>409</v>
      </c>
    </row>
    <row r="53" spans="1:7" ht="130.19999999999999" customHeight="1" x14ac:dyDescent="0.25">
      <c r="A53" s="28" t="s">
        <v>138</v>
      </c>
      <c r="B53" s="9" t="s">
        <v>139</v>
      </c>
      <c r="C53" s="44">
        <v>1001</v>
      </c>
      <c r="D53" s="44">
        <f>565-6-60</f>
        <v>499</v>
      </c>
      <c r="E53" s="44">
        <f>D53-C53</f>
        <v>-502</v>
      </c>
      <c r="F53" s="50">
        <f>D53/C53*100</f>
        <v>49.850149850149847</v>
      </c>
      <c r="G53" s="82" t="s">
        <v>393</v>
      </c>
    </row>
    <row r="54" spans="1:7" ht="27.75" customHeight="1" x14ac:dyDescent="0.25">
      <c r="A54" s="13"/>
      <c r="B54" s="4"/>
      <c r="C54" s="4"/>
      <c r="D54" s="24"/>
      <c r="E54" s="4"/>
      <c r="F54" s="4"/>
      <c r="G54" s="4"/>
    </row>
    <row r="55" spans="1:7" ht="51.75" customHeight="1" x14ac:dyDescent="0.25">
      <c r="A55" s="2" t="s">
        <v>40</v>
      </c>
      <c r="B55" s="2" t="s">
        <v>11</v>
      </c>
      <c r="C55" s="2" t="s">
        <v>12</v>
      </c>
      <c r="D55" s="2" t="s">
        <v>13</v>
      </c>
      <c r="E55" s="2" t="s">
        <v>14</v>
      </c>
      <c r="F55" s="2" t="s">
        <v>16</v>
      </c>
      <c r="G55" s="2" t="s">
        <v>15</v>
      </c>
    </row>
    <row r="56" spans="1:7" x14ac:dyDescent="0.25">
      <c r="A56" s="3"/>
      <c r="B56" s="21" t="s">
        <v>18</v>
      </c>
      <c r="C56" s="3"/>
      <c r="D56" s="3"/>
      <c r="E56" s="3"/>
      <c r="F56" s="3"/>
      <c r="G56" s="3"/>
    </row>
    <row r="57" spans="1:7" x14ac:dyDescent="0.25">
      <c r="A57" s="3"/>
      <c r="B57" s="21" t="s">
        <v>18</v>
      </c>
      <c r="C57" s="3"/>
      <c r="D57" s="3"/>
      <c r="E57" s="3"/>
      <c r="F57" s="3"/>
      <c r="G57" s="3"/>
    </row>
    <row r="58" spans="1:7" ht="47.25" customHeight="1" x14ac:dyDescent="0.25">
      <c r="A58" s="16" t="s">
        <v>39</v>
      </c>
      <c r="B58" s="11" t="s">
        <v>18</v>
      </c>
      <c r="C58" s="12">
        <v>109391</v>
      </c>
      <c r="D58" s="12">
        <v>109391</v>
      </c>
      <c r="E58" s="12">
        <f>D58-C58</f>
        <v>0</v>
      </c>
      <c r="F58" s="12">
        <f>D58/C58*100</f>
        <v>100</v>
      </c>
      <c r="G58" s="26"/>
    </row>
    <row r="60" spans="1:7" x14ac:dyDescent="0.25">
      <c r="C60" s="15"/>
    </row>
    <row r="61" spans="1:7" x14ac:dyDescent="0.25">
      <c r="A61" s="1" t="s">
        <v>405</v>
      </c>
      <c r="D61" s="1" t="s">
        <v>23</v>
      </c>
      <c r="F61" s="1" t="s">
        <v>403</v>
      </c>
    </row>
    <row r="62" spans="1:7" x14ac:dyDescent="0.25">
      <c r="D62" s="8" t="s">
        <v>24</v>
      </c>
      <c r="E62" s="8"/>
      <c r="F62" s="8"/>
    </row>
    <row r="64" spans="1:7" x14ac:dyDescent="0.25">
      <c r="A64" s="1" t="s">
        <v>25</v>
      </c>
      <c r="D64" s="1" t="s">
        <v>23</v>
      </c>
      <c r="F64" s="1" t="s">
        <v>404</v>
      </c>
    </row>
    <row r="65" spans="4:6" x14ac:dyDescent="0.25">
      <c r="D65" s="8" t="s">
        <v>24</v>
      </c>
      <c r="E65" s="8"/>
      <c r="F65" s="8"/>
    </row>
  </sheetData>
  <mergeCells count="10">
    <mergeCell ref="A20:G20"/>
    <mergeCell ref="A30:G30"/>
    <mergeCell ref="A32:G32"/>
    <mergeCell ref="A48:G48"/>
    <mergeCell ref="F1:G1"/>
    <mergeCell ref="F2:G2"/>
    <mergeCell ref="A4:G4"/>
    <mergeCell ref="A5:G5"/>
    <mergeCell ref="A14:G14"/>
    <mergeCell ref="A19:G19"/>
  </mergeCells>
  <pageMargins left="0.11811023622047245" right="0.11811023622047245" top="0" bottom="0" header="0" footer="0"/>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topLeftCell="A43" zoomScale="80" zoomScaleNormal="80" workbookViewId="0">
      <selection activeCell="D60" sqref="D60"/>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39" customHeight="1" x14ac:dyDescent="0.25">
      <c r="A14" s="104" t="s">
        <v>142</v>
      </c>
      <c r="B14" s="104"/>
      <c r="C14" s="104"/>
      <c r="D14" s="104"/>
      <c r="E14" s="104"/>
      <c r="F14" s="104"/>
      <c r="G14" s="104"/>
    </row>
    <row r="15" spans="1:7" x14ac:dyDescent="0.25">
      <c r="A15" s="1" t="s">
        <v>195</v>
      </c>
    </row>
    <row r="16" spans="1:7" x14ac:dyDescent="0.25">
      <c r="A16" s="1" t="s">
        <v>28</v>
      </c>
    </row>
    <row r="17" spans="1:7" x14ac:dyDescent="0.25">
      <c r="A17" s="1" t="s">
        <v>29</v>
      </c>
    </row>
    <row r="18" spans="1:7" x14ac:dyDescent="0.25">
      <c r="A18" s="1" t="s">
        <v>30</v>
      </c>
    </row>
    <row r="19" spans="1:7" ht="35.25" customHeight="1" x14ac:dyDescent="0.25">
      <c r="A19" s="104" t="s">
        <v>60</v>
      </c>
      <c r="B19" s="104"/>
      <c r="C19" s="104"/>
      <c r="D19" s="104"/>
      <c r="E19" s="104"/>
      <c r="F19" s="104"/>
      <c r="G19" s="104"/>
    </row>
    <row r="20" spans="1:7" ht="29.4" customHeight="1" x14ac:dyDescent="0.25">
      <c r="A20" s="104" t="s">
        <v>147</v>
      </c>
      <c r="B20" s="104"/>
      <c r="C20" s="104"/>
      <c r="D20" s="104"/>
      <c r="E20" s="104"/>
      <c r="F20" s="104"/>
      <c r="G20" s="104"/>
    </row>
    <row r="21" spans="1:7" ht="57.6" customHeight="1" x14ac:dyDescent="0.25">
      <c r="A21" s="2" t="s">
        <v>10</v>
      </c>
      <c r="B21" s="2" t="s">
        <v>11</v>
      </c>
      <c r="C21" s="2" t="s">
        <v>12</v>
      </c>
      <c r="D21" s="2" t="s">
        <v>13</v>
      </c>
      <c r="E21" s="2" t="s">
        <v>14</v>
      </c>
      <c r="F21" s="2" t="s">
        <v>16</v>
      </c>
      <c r="G21" s="2" t="s">
        <v>15</v>
      </c>
    </row>
    <row r="22" spans="1:7" ht="12.75" x14ac:dyDescent="0.2">
      <c r="A22" s="4">
        <v>1</v>
      </c>
      <c r="B22" s="4">
        <v>2</v>
      </c>
      <c r="C22" s="4">
        <v>3</v>
      </c>
      <c r="D22" s="4">
        <v>4</v>
      </c>
      <c r="E22" s="4">
        <v>5</v>
      </c>
      <c r="F22" s="4">
        <v>6</v>
      </c>
      <c r="G22" s="4">
        <v>7</v>
      </c>
    </row>
    <row r="23" spans="1:7" ht="27.75" customHeight="1" x14ac:dyDescent="0.25">
      <c r="A23" s="17" t="s">
        <v>41</v>
      </c>
      <c r="B23" s="9" t="s">
        <v>18</v>
      </c>
      <c r="C23" s="18">
        <v>284999</v>
      </c>
      <c r="D23" s="18">
        <v>284999</v>
      </c>
      <c r="E23" s="18">
        <f>D23-C23</f>
        <v>0</v>
      </c>
      <c r="F23" s="18">
        <f>D23/C23*100</f>
        <v>100</v>
      </c>
      <c r="G23" s="2"/>
    </row>
    <row r="24" spans="1:7" ht="25.2" customHeight="1" x14ac:dyDescent="0.25">
      <c r="A24" s="28" t="s">
        <v>42</v>
      </c>
      <c r="B24" s="9" t="s">
        <v>18</v>
      </c>
      <c r="C24" s="18">
        <v>1044262</v>
      </c>
      <c r="D24" s="18">
        <v>1044262</v>
      </c>
      <c r="E24" s="18">
        <f>D24-C24</f>
        <v>0</v>
      </c>
      <c r="F24" s="18">
        <f>D24/C24*100</f>
        <v>100</v>
      </c>
      <c r="G24" s="2"/>
    </row>
    <row r="25" spans="1:7" ht="26.4" x14ac:dyDescent="0.25">
      <c r="A25" s="42" t="s">
        <v>17</v>
      </c>
      <c r="B25" s="11" t="s">
        <v>18</v>
      </c>
      <c r="C25" s="12">
        <f>C23+C24</f>
        <v>1329261</v>
      </c>
      <c r="D25" s="12">
        <f>D23+D24</f>
        <v>1329261</v>
      </c>
      <c r="E25" s="12">
        <f>D25-C25</f>
        <v>0</v>
      </c>
      <c r="F25" s="12">
        <f>D25/C25*100</f>
        <v>100</v>
      </c>
      <c r="G25" s="11"/>
    </row>
    <row r="26" spans="1:7" ht="57.6" customHeight="1" x14ac:dyDescent="0.25">
      <c r="A26" s="14" t="s">
        <v>19</v>
      </c>
      <c r="B26" s="9"/>
      <c r="C26" s="48" t="s">
        <v>74</v>
      </c>
      <c r="D26" s="48" t="s">
        <v>75</v>
      </c>
      <c r="E26" s="12"/>
      <c r="F26" s="12"/>
      <c r="G26" s="9"/>
    </row>
    <row r="27" spans="1:7" x14ac:dyDescent="0.25">
      <c r="A27" s="6"/>
      <c r="B27" s="7"/>
      <c r="C27" s="7"/>
      <c r="D27" s="7"/>
      <c r="E27" s="7"/>
      <c r="F27" s="7"/>
      <c r="G27" s="7"/>
    </row>
    <row r="28" spans="1:7" hidden="1" x14ac:dyDescent="0.25">
      <c r="A28" s="1" t="s">
        <v>143</v>
      </c>
    </row>
    <row r="29" spans="1:7" hidden="1" x14ac:dyDescent="0.25">
      <c r="A29" s="1" t="s">
        <v>20</v>
      </c>
    </row>
    <row r="30" spans="1:7" ht="31.5" hidden="1" customHeight="1" x14ac:dyDescent="0.25">
      <c r="A30" s="111" t="s">
        <v>99</v>
      </c>
      <c r="B30" s="111"/>
      <c r="C30" s="111"/>
      <c r="D30" s="111"/>
      <c r="E30" s="111"/>
      <c r="F30" s="111"/>
      <c r="G30" s="111"/>
    </row>
    <row r="31" spans="1:7" hidden="1" x14ac:dyDescent="0.25">
      <c r="A31" s="1" t="s">
        <v>30</v>
      </c>
    </row>
    <row r="32" spans="1:7" s="22" customFormat="1" ht="32.25" hidden="1" customHeight="1" x14ac:dyDescent="0.3">
      <c r="A32" s="104" t="s">
        <v>57</v>
      </c>
      <c r="B32" s="104"/>
      <c r="C32" s="104"/>
      <c r="D32" s="104"/>
      <c r="E32" s="104"/>
      <c r="F32" s="104"/>
      <c r="G32" s="104"/>
    </row>
    <row r="33" spans="1:7" hidden="1" x14ac:dyDescent="0.25"/>
    <row r="34" spans="1:7" ht="59.25" hidden="1" customHeight="1" x14ac:dyDescent="0.25">
      <c r="A34" s="2" t="s">
        <v>21</v>
      </c>
      <c r="B34" s="2" t="s">
        <v>11</v>
      </c>
      <c r="C34" s="2" t="s">
        <v>12</v>
      </c>
      <c r="D34" s="2" t="s">
        <v>13</v>
      </c>
      <c r="E34" s="2" t="s">
        <v>14</v>
      </c>
      <c r="F34" s="2" t="s">
        <v>16</v>
      </c>
      <c r="G34" s="2" t="s">
        <v>22</v>
      </c>
    </row>
    <row r="35" spans="1:7" hidden="1" x14ac:dyDescent="0.25">
      <c r="A35" s="4">
        <v>1</v>
      </c>
      <c r="B35" s="4">
        <v>2</v>
      </c>
      <c r="C35" s="4">
        <v>3</v>
      </c>
      <c r="D35" s="4">
        <v>4</v>
      </c>
      <c r="E35" s="4">
        <v>5</v>
      </c>
      <c r="F35" s="4">
        <v>6</v>
      </c>
      <c r="G35" s="4">
        <v>7</v>
      </c>
    </row>
    <row r="36" spans="1:7" ht="20.399999999999999" hidden="1" x14ac:dyDescent="0.25">
      <c r="A36" s="13" t="s">
        <v>43</v>
      </c>
      <c r="B36" s="19" t="s">
        <v>18</v>
      </c>
      <c r="C36" s="20">
        <v>109972</v>
      </c>
      <c r="D36" s="20">
        <v>109972</v>
      </c>
      <c r="E36" s="20">
        <f>D36-C36</f>
        <v>0</v>
      </c>
      <c r="F36" s="20">
        <f>D36/C36*100</f>
        <v>100</v>
      </c>
      <c r="G36" s="13"/>
    </row>
    <row r="37" spans="1:7" ht="30.6" hidden="1" x14ac:dyDescent="0.25">
      <c r="A37" s="13" t="s">
        <v>144</v>
      </c>
      <c r="B37" s="19" t="s">
        <v>18</v>
      </c>
      <c r="C37" s="25">
        <f>86160+88867</f>
        <v>175027</v>
      </c>
      <c r="D37" s="25">
        <v>175027</v>
      </c>
      <c r="E37" s="20">
        <f t="shared" ref="E37" si="0">D37-C37</f>
        <v>0</v>
      </c>
      <c r="F37" s="20">
        <f t="shared" ref="F37" si="1">D37/C37*100</f>
        <v>100</v>
      </c>
      <c r="G37" s="13"/>
    </row>
    <row r="38" spans="1:7" hidden="1" x14ac:dyDescent="0.25">
      <c r="A38" s="13"/>
      <c r="B38" s="19"/>
      <c r="C38" s="20"/>
      <c r="D38" s="20"/>
      <c r="E38" s="20"/>
      <c r="F38" s="20"/>
      <c r="G38" s="13"/>
    </row>
    <row r="39" spans="1:7" ht="55.5" hidden="1" customHeight="1" x14ac:dyDescent="0.25">
      <c r="A39" s="2" t="s">
        <v>40</v>
      </c>
      <c r="B39" s="2" t="s">
        <v>11</v>
      </c>
      <c r="C39" s="2" t="s">
        <v>12</v>
      </c>
      <c r="D39" s="2" t="s">
        <v>13</v>
      </c>
      <c r="E39" s="2" t="s">
        <v>14</v>
      </c>
      <c r="F39" s="2" t="s">
        <v>16</v>
      </c>
      <c r="G39" s="2" t="s">
        <v>15</v>
      </c>
    </row>
    <row r="40" spans="1:7" hidden="1" x14ac:dyDescent="0.25">
      <c r="A40" s="3"/>
      <c r="B40" s="21" t="s">
        <v>18</v>
      </c>
      <c r="C40" s="3"/>
      <c r="D40" s="3"/>
      <c r="E40" s="3"/>
      <c r="F40" s="3"/>
      <c r="G40" s="3"/>
    </row>
    <row r="41" spans="1:7" hidden="1" x14ac:dyDescent="0.25">
      <c r="A41" s="3"/>
      <c r="B41" s="21" t="s">
        <v>18</v>
      </c>
      <c r="C41" s="3"/>
      <c r="D41" s="3"/>
      <c r="E41" s="3"/>
      <c r="F41" s="3"/>
      <c r="G41" s="3"/>
    </row>
    <row r="42" spans="1:7" ht="43.5" hidden="1" customHeight="1" x14ac:dyDescent="0.25">
      <c r="A42" s="16" t="s">
        <v>39</v>
      </c>
      <c r="B42" s="11" t="s">
        <v>18</v>
      </c>
      <c r="C42" s="12">
        <v>284999</v>
      </c>
      <c r="D42" s="12">
        <v>284999</v>
      </c>
      <c r="E42" s="12">
        <f>D42-C42</f>
        <v>0</v>
      </c>
      <c r="F42" s="12">
        <f>D42/C42*100</f>
        <v>100</v>
      </c>
      <c r="G42" s="26"/>
    </row>
    <row r="44" spans="1:7" x14ac:dyDescent="0.25">
      <c r="A44" s="1" t="s">
        <v>145</v>
      </c>
    </row>
    <row r="45" spans="1:7" x14ac:dyDescent="0.25">
      <c r="A45" s="1" t="s">
        <v>20</v>
      </c>
    </row>
    <row r="46" spans="1:7" x14ac:dyDescent="0.25">
      <c r="A46" s="1" t="s">
        <v>33</v>
      </c>
    </row>
    <row r="47" spans="1:7" x14ac:dyDescent="0.25">
      <c r="A47" s="1" t="s">
        <v>30</v>
      </c>
    </row>
    <row r="48" spans="1:7" ht="34.5" customHeight="1" x14ac:dyDescent="0.25">
      <c r="A48" s="104" t="s">
        <v>148</v>
      </c>
      <c r="B48" s="104"/>
      <c r="C48" s="104"/>
      <c r="D48" s="104"/>
      <c r="E48" s="104"/>
      <c r="F48" s="104"/>
      <c r="G48" s="104"/>
    </row>
    <row r="50" spans="1:7" ht="63" customHeight="1" x14ac:dyDescent="0.25">
      <c r="A50" s="2" t="s">
        <v>21</v>
      </c>
      <c r="B50" s="2" t="s">
        <v>11</v>
      </c>
      <c r="C50" s="2" t="s">
        <v>12</v>
      </c>
      <c r="D50" s="2" t="s">
        <v>13</v>
      </c>
      <c r="E50" s="2" t="s">
        <v>14</v>
      </c>
      <c r="F50" s="2" t="s">
        <v>16</v>
      </c>
      <c r="G50" s="2" t="s">
        <v>22</v>
      </c>
    </row>
    <row r="51" spans="1:7" x14ac:dyDescent="0.25">
      <c r="A51" s="4">
        <v>1</v>
      </c>
      <c r="B51" s="4">
        <v>2</v>
      </c>
      <c r="C51" s="4">
        <v>3</v>
      </c>
      <c r="D51" s="4">
        <v>4</v>
      </c>
      <c r="E51" s="4">
        <v>5</v>
      </c>
      <c r="F51" s="4">
        <v>6</v>
      </c>
      <c r="G51" s="4">
        <v>7</v>
      </c>
    </row>
    <row r="52" spans="1:7" ht="72" customHeight="1" x14ac:dyDescent="0.25">
      <c r="A52" s="13" t="s">
        <v>146</v>
      </c>
      <c r="B52" s="4" t="s">
        <v>36</v>
      </c>
      <c r="C52" s="95">
        <v>90604</v>
      </c>
      <c r="D52" s="43">
        <v>79619</v>
      </c>
      <c r="E52" s="4">
        <f>D52-C52</f>
        <v>-10985</v>
      </c>
      <c r="F52" s="41">
        <f>D52/C52*100</f>
        <v>87.875811222462588</v>
      </c>
      <c r="G52" s="19" t="s">
        <v>410</v>
      </c>
    </row>
    <row r="53" spans="1:7" ht="14.4" customHeight="1" x14ac:dyDescent="0.25">
      <c r="A53" s="13"/>
      <c r="B53" s="4"/>
      <c r="C53" s="4"/>
      <c r="D53" s="24"/>
      <c r="E53" s="4"/>
      <c r="F53" s="4"/>
      <c r="G53" s="4"/>
    </row>
    <row r="54" spans="1:7" ht="63" customHeight="1" x14ac:dyDescent="0.25">
      <c r="A54" s="2" t="s">
        <v>40</v>
      </c>
      <c r="B54" s="2" t="s">
        <v>11</v>
      </c>
      <c r="C54" s="2" t="s">
        <v>12</v>
      </c>
      <c r="D54" s="2" t="s">
        <v>13</v>
      </c>
      <c r="E54" s="2" t="s">
        <v>14</v>
      </c>
      <c r="F54" s="2" t="s">
        <v>16</v>
      </c>
      <c r="G54" s="2" t="s">
        <v>15</v>
      </c>
    </row>
    <row r="55" spans="1:7" x14ac:dyDescent="0.25">
      <c r="A55" s="3"/>
      <c r="B55" s="21" t="s">
        <v>18</v>
      </c>
      <c r="C55" s="3"/>
      <c r="D55" s="3"/>
      <c r="E55" s="3"/>
      <c r="F55" s="3"/>
      <c r="G55" s="3"/>
    </row>
    <row r="56" spans="1:7" ht="26.4" customHeight="1" x14ac:dyDescent="0.25">
      <c r="A56" s="16" t="s">
        <v>39</v>
      </c>
      <c r="B56" s="11" t="s">
        <v>18</v>
      </c>
      <c r="C56" s="12">
        <v>1044262</v>
      </c>
      <c r="D56" s="12">
        <v>1044262</v>
      </c>
      <c r="E56" s="12">
        <f>D56-C56</f>
        <v>0</v>
      </c>
      <c r="F56" s="12">
        <f>D56/C56*100</f>
        <v>100</v>
      </c>
      <c r="G56" s="26"/>
    </row>
    <row r="57" spans="1:7" x14ac:dyDescent="0.25">
      <c r="C57" s="99"/>
    </row>
    <row r="58" spans="1:7" x14ac:dyDescent="0.25">
      <c r="C58" s="15"/>
    </row>
    <row r="59" spans="1:7" x14ac:dyDescent="0.25">
      <c r="A59" s="1" t="s">
        <v>405</v>
      </c>
      <c r="D59" s="1" t="s">
        <v>23</v>
      </c>
      <c r="F59" s="1" t="s">
        <v>403</v>
      </c>
    </row>
    <row r="60" spans="1:7" x14ac:dyDescent="0.25">
      <c r="D60" s="8" t="s">
        <v>24</v>
      </c>
      <c r="E60" s="8"/>
      <c r="F60" s="8"/>
    </row>
    <row r="62" spans="1:7" x14ac:dyDescent="0.25">
      <c r="A62" s="1" t="s">
        <v>25</v>
      </c>
      <c r="D62" s="1" t="s">
        <v>23</v>
      </c>
      <c r="F62" s="1" t="s">
        <v>404</v>
      </c>
    </row>
    <row r="63" spans="1:7" x14ac:dyDescent="0.25">
      <c r="D63" s="8" t="s">
        <v>24</v>
      </c>
      <c r="E63" s="8"/>
      <c r="F63" s="8"/>
    </row>
  </sheetData>
  <mergeCells count="10">
    <mergeCell ref="A20:G20"/>
    <mergeCell ref="A30:G30"/>
    <mergeCell ref="A32:G32"/>
    <mergeCell ref="A48:G48"/>
    <mergeCell ref="F1:G1"/>
    <mergeCell ref="F2:G2"/>
    <mergeCell ref="A4:G4"/>
    <mergeCell ref="A5:G5"/>
    <mergeCell ref="A14:G14"/>
    <mergeCell ref="A19:G19"/>
  </mergeCells>
  <pageMargins left="0.11811023622047245" right="0.11811023622047245" top="0" bottom="0" header="0" footer="0"/>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topLeftCell="A28" zoomScale="80" zoomScaleNormal="80" workbookViewId="0">
      <selection activeCell="A44" sqref="A44:XFD48"/>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39" customHeight="1" x14ac:dyDescent="0.25">
      <c r="A14" s="104" t="s">
        <v>149</v>
      </c>
      <c r="B14" s="104"/>
      <c r="C14" s="104"/>
      <c r="D14" s="104"/>
      <c r="E14" s="104"/>
      <c r="F14" s="104"/>
      <c r="G14" s="104"/>
    </row>
    <row r="15" spans="1:7" x14ac:dyDescent="0.25">
      <c r="A15" s="1" t="s">
        <v>198</v>
      </c>
    </row>
    <row r="16" spans="1:7" x14ac:dyDescent="0.25">
      <c r="A16" s="1" t="s">
        <v>28</v>
      </c>
    </row>
    <row r="17" spans="1:7" x14ac:dyDescent="0.25">
      <c r="A17" s="1" t="s">
        <v>29</v>
      </c>
    </row>
    <row r="18" spans="1:7" x14ac:dyDescent="0.25">
      <c r="A18" s="1" t="s">
        <v>30</v>
      </c>
    </row>
    <row r="19" spans="1:7" ht="35.25" customHeight="1" x14ac:dyDescent="0.25">
      <c r="A19" s="104" t="s">
        <v>150</v>
      </c>
      <c r="B19" s="104"/>
      <c r="C19" s="104"/>
      <c r="D19" s="104"/>
      <c r="E19" s="104"/>
      <c r="F19" s="104"/>
      <c r="G19" s="104"/>
    </row>
    <row r="20" spans="1:7" ht="44.25" customHeight="1" x14ac:dyDescent="0.25">
      <c r="A20" s="104" t="s">
        <v>151</v>
      </c>
      <c r="B20" s="104"/>
      <c r="C20" s="104"/>
      <c r="D20" s="104"/>
      <c r="E20" s="104"/>
      <c r="F20" s="104"/>
      <c r="G20" s="104"/>
    </row>
    <row r="21" spans="1:7" ht="50.25" customHeight="1" x14ac:dyDescent="0.25">
      <c r="A21" s="2" t="s">
        <v>10</v>
      </c>
      <c r="B21" s="2" t="s">
        <v>11</v>
      </c>
      <c r="C21" s="2" t="s">
        <v>12</v>
      </c>
      <c r="D21" s="2" t="s">
        <v>13</v>
      </c>
      <c r="E21" s="2" t="s">
        <v>14</v>
      </c>
      <c r="F21" s="2" t="s">
        <v>16</v>
      </c>
      <c r="G21" s="2" t="s">
        <v>15</v>
      </c>
    </row>
    <row r="22" spans="1:7" x14ac:dyDescent="0.25">
      <c r="A22" s="4">
        <v>1</v>
      </c>
      <c r="B22" s="4">
        <v>2</v>
      </c>
      <c r="C22" s="4">
        <v>3</v>
      </c>
      <c r="D22" s="4">
        <v>4</v>
      </c>
      <c r="E22" s="4">
        <v>5</v>
      </c>
      <c r="F22" s="4">
        <v>6</v>
      </c>
      <c r="G22" s="4">
        <v>7</v>
      </c>
    </row>
    <row r="23" spans="1:7" ht="27.75" customHeight="1" x14ac:dyDescent="0.25">
      <c r="A23" s="17" t="s">
        <v>41</v>
      </c>
      <c r="B23" s="9" t="s">
        <v>18</v>
      </c>
      <c r="C23" s="18"/>
      <c r="D23" s="18"/>
      <c r="E23" s="18"/>
      <c r="F23" s="18"/>
      <c r="G23" s="2"/>
    </row>
    <row r="24" spans="1:7" ht="33" customHeight="1" x14ac:dyDescent="0.25">
      <c r="A24" s="28" t="s">
        <v>42</v>
      </c>
      <c r="B24" s="9" t="s">
        <v>18</v>
      </c>
      <c r="C24" s="18">
        <v>4393</v>
      </c>
      <c r="D24" s="18">
        <v>4374.2</v>
      </c>
      <c r="E24" s="18">
        <f>D24-C24</f>
        <v>-18.800000000000182</v>
      </c>
      <c r="F24" s="18">
        <f>D24/C24*100</f>
        <v>99.572046437514231</v>
      </c>
      <c r="G24" s="2" t="s">
        <v>152</v>
      </c>
    </row>
    <row r="25" spans="1:7" ht="26.4" x14ac:dyDescent="0.25">
      <c r="A25" s="42" t="s">
        <v>17</v>
      </c>
      <c r="B25" s="11" t="s">
        <v>18</v>
      </c>
      <c r="C25" s="12">
        <f>C23+C24</f>
        <v>4393</v>
      </c>
      <c r="D25" s="12">
        <f>D23+D24</f>
        <v>4374.2</v>
      </c>
      <c r="E25" s="12">
        <f>D25-C25</f>
        <v>-18.800000000000182</v>
      </c>
      <c r="F25" s="12">
        <f>D25/C25*100</f>
        <v>99.572046437514231</v>
      </c>
      <c r="G25" s="11"/>
    </row>
    <row r="26" spans="1:7" ht="80.400000000000006" customHeight="1" x14ac:dyDescent="0.25">
      <c r="A26" s="14" t="s">
        <v>19</v>
      </c>
      <c r="B26" s="9"/>
      <c r="C26" s="48" t="s">
        <v>153</v>
      </c>
      <c r="D26" s="48" t="s">
        <v>154</v>
      </c>
      <c r="E26" s="12"/>
      <c r="F26" s="12"/>
      <c r="G26" s="9"/>
    </row>
    <row r="27" spans="1:7" x14ac:dyDescent="0.25">
      <c r="A27" s="6"/>
      <c r="B27" s="7"/>
      <c r="C27" s="7"/>
      <c r="D27" s="7"/>
      <c r="E27" s="7"/>
      <c r="F27" s="7"/>
      <c r="G27" s="7"/>
    </row>
    <row r="29" spans="1:7" x14ac:dyDescent="0.25">
      <c r="A29" s="1" t="s">
        <v>155</v>
      </c>
    </row>
    <row r="30" spans="1:7" x14ac:dyDescent="0.25">
      <c r="A30" s="1" t="s">
        <v>20</v>
      </c>
    </row>
    <row r="31" spans="1:7" x14ac:dyDescent="0.25">
      <c r="A31" s="1" t="s">
        <v>33</v>
      </c>
    </row>
    <row r="32" spans="1:7" x14ac:dyDescent="0.25">
      <c r="A32" s="1" t="s">
        <v>30</v>
      </c>
    </row>
    <row r="33" spans="1:7" ht="34.5" customHeight="1" x14ac:dyDescent="0.25">
      <c r="A33" s="104" t="s">
        <v>151</v>
      </c>
      <c r="B33" s="104"/>
      <c r="C33" s="104"/>
      <c r="D33" s="104"/>
      <c r="E33" s="104"/>
      <c r="F33" s="104"/>
      <c r="G33" s="104"/>
    </row>
    <row r="35" spans="1:7" ht="63" customHeight="1" x14ac:dyDescent="0.25">
      <c r="A35" s="2" t="s">
        <v>21</v>
      </c>
      <c r="B35" s="2" t="s">
        <v>11</v>
      </c>
      <c r="C35" s="2" t="s">
        <v>12</v>
      </c>
      <c r="D35" s="2" t="s">
        <v>13</v>
      </c>
      <c r="E35" s="2" t="s">
        <v>14</v>
      </c>
      <c r="F35" s="2" t="s">
        <v>16</v>
      </c>
      <c r="G35" s="2" t="s">
        <v>22</v>
      </c>
    </row>
    <row r="36" spans="1:7" x14ac:dyDescent="0.25">
      <c r="A36" s="4">
        <v>1</v>
      </c>
      <c r="B36" s="4">
        <v>2</v>
      </c>
      <c r="C36" s="4">
        <v>3</v>
      </c>
      <c r="D36" s="4">
        <v>4</v>
      </c>
      <c r="E36" s="4">
        <v>5</v>
      </c>
      <c r="F36" s="4">
        <v>6</v>
      </c>
      <c r="G36" s="4">
        <v>7</v>
      </c>
    </row>
    <row r="37" spans="1:7" ht="27.75" customHeight="1" x14ac:dyDescent="0.25">
      <c r="A37" s="13" t="s">
        <v>156</v>
      </c>
      <c r="B37" s="4" t="s">
        <v>36</v>
      </c>
      <c r="C37" s="43">
        <v>735</v>
      </c>
      <c r="D37" s="43">
        <v>755</v>
      </c>
      <c r="E37" s="4">
        <f>D37-C37</f>
        <v>20</v>
      </c>
      <c r="F37" s="41">
        <f>D37/C37*100</f>
        <v>102.72108843537416</v>
      </c>
      <c r="G37" s="92"/>
    </row>
    <row r="38" spans="1:7" ht="9.6" customHeight="1" x14ac:dyDescent="0.25">
      <c r="A38" s="13"/>
      <c r="B38" s="4"/>
      <c r="C38" s="4"/>
      <c r="D38" s="24"/>
      <c r="E38" s="4"/>
      <c r="F38" s="4"/>
      <c r="G38" s="4"/>
    </row>
    <row r="39" spans="1:7" ht="55.2" customHeight="1" x14ac:dyDescent="0.25">
      <c r="A39" s="2" t="s">
        <v>40</v>
      </c>
      <c r="B39" s="2" t="s">
        <v>11</v>
      </c>
      <c r="C39" s="2" t="s">
        <v>12</v>
      </c>
      <c r="D39" s="2" t="s">
        <v>13</v>
      </c>
      <c r="E39" s="2" t="s">
        <v>14</v>
      </c>
      <c r="F39" s="2" t="s">
        <v>16</v>
      </c>
      <c r="G39" s="2" t="s">
        <v>15</v>
      </c>
    </row>
    <row r="40" spans="1:7" x14ac:dyDescent="0.25">
      <c r="A40" s="3"/>
      <c r="B40" s="21" t="s">
        <v>18</v>
      </c>
      <c r="C40" s="3"/>
      <c r="D40" s="3"/>
      <c r="E40" s="3"/>
      <c r="F40" s="3"/>
      <c r="G40" s="3"/>
    </row>
    <row r="41" spans="1:7" ht="37.200000000000003" customHeight="1" x14ac:dyDescent="0.25">
      <c r="A41" s="16" t="s">
        <v>39</v>
      </c>
      <c r="B41" s="11" t="s">
        <v>18</v>
      </c>
      <c r="C41" s="12">
        <v>4393</v>
      </c>
      <c r="D41" s="12">
        <v>4374.2</v>
      </c>
      <c r="E41" s="12">
        <f>D41-C41</f>
        <v>-18.800000000000182</v>
      </c>
      <c r="F41" s="12">
        <f>D41/C41*100</f>
        <v>99.572046437514231</v>
      </c>
      <c r="G41" s="26" t="s">
        <v>152</v>
      </c>
    </row>
    <row r="43" spans="1:7" x14ac:dyDescent="0.25">
      <c r="C43" s="15"/>
    </row>
    <row r="44" spans="1:7" x14ac:dyDescent="0.25">
      <c r="A44" s="1" t="s">
        <v>405</v>
      </c>
      <c r="D44" s="1" t="s">
        <v>23</v>
      </c>
      <c r="F44" s="1" t="s">
        <v>403</v>
      </c>
    </row>
    <row r="45" spans="1:7" x14ac:dyDescent="0.25">
      <c r="D45" s="8" t="s">
        <v>24</v>
      </c>
      <c r="E45" s="8"/>
      <c r="F45" s="8"/>
    </row>
    <row r="47" spans="1:7" x14ac:dyDescent="0.25">
      <c r="A47" s="1" t="s">
        <v>25</v>
      </c>
      <c r="D47" s="1" t="s">
        <v>23</v>
      </c>
      <c r="F47" s="1" t="s">
        <v>404</v>
      </c>
    </row>
    <row r="48" spans="1:7" x14ac:dyDescent="0.25">
      <c r="D48" s="8" t="s">
        <v>24</v>
      </c>
      <c r="E48" s="8"/>
      <c r="F48" s="8"/>
    </row>
  </sheetData>
  <mergeCells count="8">
    <mergeCell ref="A20:G20"/>
    <mergeCell ref="A33:G33"/>
    <mergeCell ref="F1:G1"/>
    <mergeCell ref="F2:G2"/>
    <mergeCell ref="A4:G4"/>
    <mergeCell ref="A5:G5"/>
    <mergeCell ref="A14:G14"/>
    <mergeCell ref="A19:G19"/>
  </mergeCells>
  <pageMargins left="0.11811023622047245" right="0.11811023622047245" top="0" bottom="0" header="0" footer="0"/>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topLeftCell="A31" zoomScale="70" zoomScaleNormal="70" workbookViewId="0">
      <selection activeCell="A44" sqref="A44:XFD44"/>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39" customHeight="1" x14ac:dyDescent="0.25">
      <c r="A14" s="104" t="s">
        <v>157</v>
      </c>
      <c r="B14" s="104"/>
      <c r="C14" s="104"/>
      <c r="D14" s="104"/>
      <c r="E14" s="104"/>
      <c r="F14" s="104"/>
      <c r="G14" s="104"/>
    </row>
    <row r="15" spans="1:7" x14ac:dyDescent="0.25">
      <c r="A15" s="1" t="s">
        <v>199</v>
      </c>
    </row>
    <row r="16" spans="1:7" x14ac:dyDescent="0.25">
      <c r="A16" s="1" t="s">
        <v>28</v>
      </c>
    </row>
    <row r="17" spans="1:7" x14ac:dyDescent="0.25">
      <c r="A17" s="1" t="s">
        <v>29</v>
      </c>
    </row>
    <row r="18" spans="1:7" x14ac:dyDescent="0.25">
      <c r="A18" s="1" t="s">
        <v>30</v>
      </c>
    </row>
    <row r="19" spans="1:7" ht="35.25" customHeight="1" x14ac:dyDescent="0.25">
      <c r="A19" s="104" t="s">
        <v>158</v>
      </c>
      <c r="B19" s="104"/>
      <c r="C19" s="104"/>
      <c r="D19" s="104"/>
      <c r="E19" s="104"/>
      <c r="F19" s="104"/>
      <c r="G19" s="104"/>
    </row>
    <row r="20" spans="1:7" ht="44.25" customHeight="1" x14ac:dyDescent="0.25">
      <c r="A20" s="104" t="s">
        <v>159</v>
      </c>
      <c r="B20" s="104"/>
      <c r="C20" s="104"/>
      <c r="D20" s="104"/>
      <c r="E20" s="104"/>
      <c r="F20" s="104"/>
      <c r="G20" s="104"/>
    </row>
    <row r="21" spans="1:7" ht="50.25" customHeight="1" x14ac:dyDescent="0.25">
      <c r="A21" s="2" t="s">
        <v>10</v>
      </c>
      <c r="B21" s="2" t="s">
        <v>11</v>
      </c>
      <c r="C21" s="2" t="s">
        <v>12</v>
      </c>
      <c r="D21" s="2" t="s">
        <v>13</v>
      </c>
      <c r="E21" s="2" t="s">
        <v>14</v>
      </c>
      <c r="F21" s="2" t="s">
        <v>16</v>
      </c>
      <c r="G21" s="2" t="s">
        <v>15</v>
      </c>
    </row>
    <row r="22" spans="1:7" ht="12.75" x14ac:dyDescent="0.2">
      <c r="A22" s="4">
        <v>1</v>
      </c>
      <c r="B22" s="4">
        <v>2</v>
      </c>
      <c r="C22" s="4">
        <v>3</v>
      </c>
      <c r="D22" s="4">
        <v>4</v>
      </c>
      <c r="E22" s="4">
        <v>5</v>
      </c>
      <c r="F22" s="4">
        <v>6</v>
      </c>
      <c r="G22" s="4">
        <v>7</v>
      </c>
    </row>
    <row r="23" spans="1:7" ht="27.75" customHeight="1" x14ac:dyDescent="0.25">
      <c r="A23" s="17" t="s">
        <v>41</v>
      </c>
      <c r="B23" s="9" t="s">
        <v>18</v>
      </c>
      <c r="C23" s="18"/>
      <c r="D23" s="18"/>
      <c r="E23" s="18"/>
      <c r="F23" s="18"/>
      <c r="G23" s="2"/>
    </row>
    <row r="24" spans="1:7" ht="42" customHeight="1" x14ac:dyDescent="0.25">
      <c r="A24" s="28" t="s">
        <v>42</v>
      </c>
      <c r="B24" s="9" t="s">
        <v>18</v>
      </c>
      <c r="C24" s="18">
        <v>916</v>
      </c>
      <c r="D24" s="18">
        <v>916</v>
      </c>
      <c r="E24" s="18">
        <f>D24-C24</f>
        <v>0</v>
      </c>
      <c r="F24" s="18">
        <f>D24/C24*100</f>
        <v>100</v>
      </c>
      <c r="G24" s="2"/>
    </row>
    <row r="25" spans="1:7" ht="26.4" x14ac:dyDescent="0.25">
      <c r="A25" s="42" t="s">
        <v>17</v>
      </c>
      <c r="B25" s="11" t="s">
        <v>18</v>
      </c>
      <c r="C25" s="12">
        <f>C23+C24</f>
        <v>916</v>
      </c>
      <c r="D25" s="12">
        <f>D23+D24</f>
        <v>916</v>
      </c>
      <c r="E25" s="12">
        <f>D25-C25</f>
        <v>0</v>
      </c>
      <c r="F25" s="12">
        <f>D25/C25*100</f>
        <v>100</v>
      </c>
      <c r="G25" s="11"/>
    </row>
    <row r="26" spans="1:7" ht="27.75" customHeight="1" x14ac:dyDescent="0.25">
      <c r="A26" s="14" t="s">
        <v>19</v>
      </c>
      <c r="B26" s="9"/>
      <c r="C26" s="48"/>
      <c r="D26" s="48"/>
      <c r="E26" s="12"/>
      <c r="F26" s="12"/>
      <c r="G26" s="9"/>
    </row>
    <row r="27" spans="1:7" ht="50.4" customHeight="1" x14ac:dyDescent="0.25">
      <c r="A27" s="14" t="s">
        <v>160</v>
      </c>
      <c r="B27" s="9" t="s">
        <v>120</v>
      </c>
      <c r="C27" s="48" t="s">
        <v>118</v>
      </c>
      <c r="D27" s="48">
        <v>0.39700000000000002</v>
      </c>
      <c r="E27" s="18"/>
      <c r="F27" s="18"/>
      <c r="G27" s="9"/>
    </row>
    <row r="28" spans="1:7" ht="54" customHeight="1" x14ac:dyDescent="0.25">
      <c r="A28" s="14" t="s">
        <v>161</v>
      </c>
      <c r="B28" s="9" t="s">
        <v>120</v>
      </c>
      <c r="C28" s="48">
        <v>25</v>
      </c>
      <c r="D28" s="48">
        <v>25</v>
      </c>
      <c r="E28" s="18">
        <f t="shared" ref="E28" si="0">D28-C28</f>
        <v>0</v>
      </c>
      <c r="F28" s="18">
        <f t="shared" ref="F28" si="1">D28/C28*100</f>
        <v>100</v>
      </c>
      <c r="G28" s="9"/>
    </row>
    <row r="29" spans="1:7" x14ac:dyDescent="0.25">
      <c r="A29" s="6"/>
      <c r="B29" s="7"/>
      <c r="C29" s="7"/>
      <c r="D29" s="7"/>
      <c r="E29" s="7"/>
      <c r="F29" s="7"/>
      <c r="G29" s="7"/>
    </row>
    <row r="31" spans="1:7" x14ac:dyDescent="0.25">
      <c r="A31" s="1" t="s">
        <v>162</v>
      </c>
    </row>
    <row r="32" spans="1:7" x14ac:dyDescent="0.25">
      <c r="A32" s="1" t="s">
        <v>20</v>
      </c>
    </row>
    <row r="33" spans="1:7" x14ac:dyDescent="0.25">
      <c r="A33" s="1" t="s">
        <v>33</v>
      </c>
    </row>
    <row r="34" spans="1:7" x14ac:dyDescent="0.25">
      <c r="A34" s="1" t="s">
        <v>30</v>
      </c>
    </row>
    <row r="35" spans="1:7" ht="34.5" customHeight="1" x14ac:dyDescent="0.25">
      <c r="A35" s="104" t="s">
        <v>159</v>
      </c>
      <c r="B35" s="104"/>
      <c r="C35" s="104"/>
      <c r="D35" s="104"/>
      <c r="E35" s="104"/>
      <c r="F35" s="104"/>
      <c r="G35" s="104"/>
    </row>
    <row r="37" spans="1:7" ht="63" customHeight="1" x14ac:dyDescent="0.25">
      <c r="A37" s="2" t="s">
        <v>21</v>
      </c>
      <c r="B37" s="2" t="s">
        <v>11</v>
      </c>
      <c r="C37" s="2" t="s">
        <v>12</v>
      </c>
      <c r="D37" s="2" t="s">
        <v>13</v>
      </c>
      <c r="E37" s="2" t="s">
        <v>14</v>
      </c>
      <c r="F37" s="2" t="s">
        <v>16</v>
      </c>
      <c r="G37" s="2" t="s">
        <v>22</v>
      </c>
    </row>
    <row r="38" spans="1:7" x14ac:dyDescent="0.25">
      <c r="A38" s="4">
        <v>1</v>
      </c>
      <c r="B38" s="4">
        <v>2</v>
      </c>
      <c r="C38" s="4">
        <v>3</v>
      </c>
      <c r="D38" s="4">
        <v>4</v>
      </c>
      <c r="E38" s="4">
        <v>5</v>
      </c>
      <c r="F38" s="4">
        <v>6</v>
      </c>
      <c r="G38" s="4">
        <v>7</v>
      </c>
    </row>
    <row r="39" spans="1:7" ht="50.4" customHeight="1" x14ac:dyDescent="0.25">
      <c r="A39" s="28" t="s">
        <v>163</v>
      </c>
      <c r="B39" s="9" t="s">
        <v>36</v>
      </c>
      <c r="C39" s="44">
        <v>550</v>
      </c>
      <c r="D39" s="44">
        <v>703</v>
      </c>
      <c r="E39" s="9">
        <f>D39-C39</f>
        <v>153</v>
      </c>
      <c r="F39" s="18">
        <f>D39/C39*100</f>
        <v>127.81818181818181</v>
      </c>
      <c r="G39" s="70" t="s">
        <v>383</v>
      </c>
    </row>
    <row r="40" spans="1:7" ht="47.4" customHeight="1" x14ac:dyDescent="0.25">
      <c r="A40" s="28" t="s">
        <v>164</v>
      </c>
      <c r="B40" s="9" t="s">
        <v>165</v>
      </c>
      <c r="C40" s="44">
        <v>68</v>
      </c>
      <c r="D40" s="44">
        <v>35</v>
      </c>
      <c r="E40" s="9">
        <f>D40-C40</f>
        <v>-33</v>
      </c>
      <c r="F40" s="18">
        <f>D40/C40*100</f>
        <v>51.470588235294116</v>
      </c>
      <c r="G40" s="2" t="s">
        <v>358</v>
      </c>
    </row>
    <row r="41" spans="1:7" ht="60" customHeight="1" x14ac:dyDescent="0.25">
      <c r="A41" s="2" t="s">
        <v>40</v>
      </c>
      <c r="B41" s="2" t="s">
        <v>11</v>
      </c>
      <c r="C41" s="2" t="s">
        <v>12</v>
      </c>
      <c r="D41" s="2" t="s">
        <v>13</v>
      </c>
      <c r="E41" s="2" t="s">
        <v>14</v>
      </c>
      <c r="F41" s="2" t="s">
        <v>16</v>
      </c>
      <c r="G41" s="2" t="s">
        <v>15</v>
      </c>
    </row>
    <row r="42" spans="1:7" ht="37.200000000000003" customHeight="1" x14ac:dyDescent="0.25">
      <c r="A42" s="16" t="s">
        <v>39</v>
      </c>
      <c r="B42" s="11" t="s">
        <v>18</v>
      </c>
      <c r="C42" s="12">
        <v>916</v>
      </c>
      <c r="D42" s="12">
        <v>916</v>
      </c>
      <c r="E42" s="12">
        <f>D42-C42</f>
        <v>0</v>
      </c>
      <c r="F42" s="12">
        <f>D42/C42*100</f>
        <v>100</v>
      </c>
      <c r="G42" s="26"/>
    </row>
    <row r="44" spans="1:7" x14ac:dyDescent="0.25">
      <c r="A44" s="1" t="s">
        <v>405</v>
      </c>
      <c r="D44" s="1" t="s">
        <v>23</v>
      </c>
      <c r="F44" s="1" t="s">
        <v>403</v>
      </c>
    </row>
    <row r="45" spans="1:7" x14ac:dyDescent="0.25">
      <c r="D45" s="8" t="s">
        <v>24</v>
      </c>
      <c r="E45" s="8"/>
      <c r="F45" s="8"/>
    </row>
    <row r="47" spans="1:7" x14ac:dyDescent="0.25">
      <c r="A47" s="1" t="s">
        <v>25</v>
      </c>
      <c r="D47" s="1" t="s">
        <v>23</v>
      </c>
      <c r="F47" s="1" t="s">
        <v>404</v>
      </c>
    </row>
    <row r="48" spans="1:7" x14ac:dyDescent="0.25">
      <c r="D48" s="8" t="s">
        <v>24</v>
      </c>
      <c r="E48" s="8"/>
      <c r="F48" s="8"/>
    </row>
  </sheetData>
  <mergeCells count="8">
    <mergeCell ref="A20:G20"/>
    <mergeCell ref="A35:G35"/>
    <mergeCell ref="F1:G1"/>
    <mergeCell ref="F2:G2"/>
    <mergeCell ref="A4:G4"/>
    <mergeCell ref="A5:G5"/>
    <mergeCell ref="A14:G14"/>
    <mergeCell ref="A19:G19"/>
  </mergeCells>
  <pageMargins left="0.11811023622047245" right="0.11811023622047245" top="0" bottom="0" header="0" footer="0"/>
  <pageSetup paperSize="9" scale="9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topLeftCell="A27" zoomScale="70" zoomScaleNormal="70" workbookViewId="0">
      <selection activeCell="A58" sqref="A58:XFD62"/>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39" customHeight="1" x14ac:dyDescent="0.25">
      <c r="A14" s="104" t="s">
        <v>166</v>
      </c>
      <c r="B14" s="104"/>
      <c r="C14" s="104"/>
      <c r="D14" s="104"/>
      <c r="E14" s="104"/>
      <c r="F14" s="104"/>
      <c r="G14" s="104"/>
    </row>
    <row r="15" spans="1:7" x14ac:dyDescent="0.25">
      <c r="A15" s="1" t="s">
        <v>197</v>
      </c>
    </row>
    <row r="16" spans="1:7" x14ac:dyDescent="0.25">
      <c r="A16" s="1" t="s">
        <v>28</v>
      </c>
    </row>
    <row r="17" spans="1:7" x14ac:dyDescent="0.25">
      <c r="A17" s="1" t="s">
        <v>29</v>
      </c>
    </row>
    <row r="18" spans="1:7" x14ac:dyDescent="0.25">
      <c r="A18" s="1" t="s">
        <v>30</v>
      </c>
    </row>
    <row r="19" spans="1:7" ht="35.25" customHeight="1" x14ac:dyDescent="0.25">
      <c r="A19" s="104" t="s">
        <v>167</v>
      </c>
      <c r="B19" s="104"/>
      <c r="C19" s="104"/>
      <c r="D19" s="104"/>
      <c r="E19" s="104"/>
      <c r="F19" s="104"/>
      <c r="G19" s="104"/>
    </row>
    <row r="20" spans="1:7" ht="44.25" customHeight="1" x14ac:dyDescent="0.25">
      <c r="A20" s="104" t="s">
        <v>168</v>
      </c>
      <c r="B20" s="104"/>
      <c r="C20" s="104"/>
      <c r="D20" s="104"/>
      <c r="E20" s="104"/>
      <c r="F20" s="104"/>
      <c r="G20" s="104"/>
    </row>
    <row r="21" spans="1:7" ht="50.25" customHeight="1" x14ac:dyDescent="0.25">
      <c r="A21" s="2" t="s">
        <v>10</v>
      </c>
      <c r="B21" s="2" t="s">
        <v>11</v>
      </c>
      <c r="C21" s="2" t="s">
        <v>12</v>
      </c>
      <c r="D21" s="2" t="s">
        <v>13</v>
      </c>
      <c r="E21" s="2" t="s">
        <v>14</v>
      </c>
      <c r="F21" s="2" t="s">
        <v>16</v>
      </c>
      <c r="G21" s="2" t="s">
        <v>15</v>
      </c>
    </row>
    <row r="22" spans="1:7" ht="12.75" x14ac:dyDescent="0.2">
      <c r="A22" s="4">
        <v>1</v>
      </c>
      <c r="B22" s="4">
        <v>2</v>
      </c>
      <c r="C22" s="4">
        <v>3</v>
      </c>
      <c r="D22" s="4">
        <v>4</v>
      </c>
      <c r="E22" s="4">
        <v>5</v>
      </c>
      <c r="F22" s="4">
        <v>6</v>
      </c>
      <c r="G22" s="4">
        <v>7</v>
      </c>
    </row>
    <row r="23" spans="1:7" ht="27.75" customHeight="1" x14ac:dyDescent="0.25">
      <c r="A23" s="17" t="s">
        <v>41</v>
      </c>
      <c r="B23" s="9" t="s">
        <v>18</v>
      </c>
      <c r="C23" s="18">
        <v>25</v>
      </c>
      <c r="D23" s="18">
        <v>25</v>
      </c>
      <c r="E23" s="18">
        <f>D23-C23</f>
        <v>0</v>
      </c>
      <c r="F23" s="18">
        <f>D23/C23*100</f>
        <v>100</v>
      </c>
      <c r="G23" s="2"/>
    </row>
    <row r="24" spans="1:7" ht="42" customHeight="1" x14ac:dyDescent="0.25">
      <c r="A24" s="28" t="s">
        <v>42</v>
      </c>
      <c r="B24" s="9" t="s">
        <v>18</v>
      </c>
      <c r="C24" s="18">
        <v>18342</v>
      </c>
      <c r="D24" s="18">
        <v>18341.599999999999</v>
      </c>
      <c r="E24" s="18">
        <f>D24-C24</f>
        <v>-0.40000000000145519</v>
      </c>
      <c r="F24" s="18">
        <f>D24/C24*100</f>
        <v>99.997819212735791</v>
      </c>
      <c r="G24" s="2" t="s">
        <v>169</v>
      </c>
    </row>
    <row r="25" spans="1:7" ht="26.4" x14ac:dyDescent="0.25">
      <c r="A25" s="42" t="s">
        <v>17</v>
      </c>
      <c r="B25" s="11" t="s">
        <v>18</v>
      </c>
      <c r="C25" s="12">
        <f>C23+C24</f>
        <v>18367</v>
      </c>
      <c r="D25" s="12">
        <f>D23+D24</f>
        <v>18366.599999999999</v>
      </c>
      <c r="E25" s="12">
        <f>D25-C25</f>
        <v>-0.40000000000145519</v>
      </c>
      <c r="F25" s="12">
        <f>D25/C25*100</f>
        <v>99.997822181085638</v>
      </c>
      <c r="G25" s="11"/>
    </row>
    <row r="26" spans="1:7" ht="175.8" customHeight="1" x14ac:dyDescent="0.25">
      <c r="A26" s="14" t="s">
        <v>19</v>
      </c>
      <c r="B26" s="9"/>
      <c r="C26" s="48" t="s">
        <v>170</v>
      </c>
      <c r="D26" s="48" t="s">
        <v>171</v>
      </c>
      <c r="E26" s="12"/>
      <c r="F26" s="12"/>
      <c r="G26" s="9"/>
    </row>
    <row r="27" spans="1:7" x14ac:dyDescent="0.25">
      <c r="A27" s="6"/>
      <c r="B27" s="7"/>
      <c r="C27" s="7"/>
      <c r="D27" s="7"/>
      <c r="E27" s="7"/>
      <c r="F27" s="7"/>
      <c r="G27" s="7"/>
    </row>
    <row r="28" spans="1:7" hidden="1" x14ac:dyDescent="0.25">
      <c r="A28" s="1" t="s">
        <v>172</v>
      </c>
    </row>
    <row r="29" spans="1:7" hidden="1" x14ac:dyDescent="0.25">
      <c r="A29" s="1" t="s">
        <v>20</v>
      </c>
    </row>
    <row r="30" spans="1:7" ht="31.5" hidden="1" customHeight="1" x14ac:dyDescent="0.25">
      <c r="A30" s="111" t="s">
        <v>99</v>
      </c>
      <c r="B30" s="111"/>
      <c r="C30" s="111"/>
      <c r="D30" s="111"/>
      <c r="E30" s="111"/>
      <c r="F30" s="111"/>
      <c r="G30" s="111"/>
    </row>
    <row r="31" spans="1:7" hidden="1" x14ac:dyDescent="0.25">
      <c r="A31" s="1" t="s">
        <v>30</v>
      </c>
    </row>
    <row r="32" spans="1:7" s="22" customFormat="1" ht="32.25" hidden="1" customHeight="1" x14ac:dyDescent="0.3">
      <c r="A32" s="104" t="s">
        <v>57</v>
      </c>
      <c r="B32" s="104"/>
      <c r="C32" s="104"/>
      <c r="D32" s="104"/>
      <c r="E32" s="104"/>
      <c r="F32" s="104"/>
      <c r="G32" s="104"/>
    </row>
    <row r="33" spans="1:7" hidden="1" x14ac:dyDescent="0.25"/>
    <row r="34" spans="1:7" ht="59.25" hidden="1" customHeight="1" x14ac:dyDescent="0.25">
      <c r="A34" s="2" t="s">
        <v>21</v>
      </c>
      <c r="B34" s="2" t="s">
        <v>11</v>
      </c>
      <c r="C34" s="2" t="s">
        <v>12</v>
      </c>
      <c r="D34" s="2" t="s">
        <v>13</v>
      </c>
      <c r="E34" s="2" t="s">
        <v>14</v>
      </c>
      <c r="F34" s="2" t="s">
        <v>16</v>
      </c>
      <c r="G34" s="2" t="s">
        <v>22</v>
      </c>
    </row>
    <row r="35" spans="1:7" hidden="1" x14ac:dyDescent="0.25">
      <c r="A35" s="4">
        <v>1</v>
      </c>
      <c r="B35" s="4">
        <v>2</v>
      </c>
      <c r="C35" s="4">
        <v>3</v>
      </c>
      <c r="D35" s="4">
        <v>4</v>
      </c>
      <c r="E35" s="4">
        <v>5</v>
      </c>
      <c r="F35" s="4">
        <v>6</v>
      </c>
      <c r="G35" s="4">
        <v>7</v>
      </c>
    </row>
    <row r="36" spans="1:7" ht="20.399999999999999" hidden="1" x14ac:dyDescent="0.25">
      <c r="A36" s="13" t="s">
        <v>43</v>
      </c>
      <c r="B36" s="19" t="s">
        <v>18</v>
      </c>
      <c r="C36" s="20">
        <v>25</v>
      </c>
      <c r="D36" s="20">
        <v>25</v>
      </c>
      <c r="E36" s="20">
        <f>D36-C36</f>
        <v>0</v>
      </c>
      <c r="F36" s="20">
        <f>D36/C36*100</f>
        <v>100</v>
      </c>
      <c r="G36" s="13"/>
    </row>
    <row r="37" spans="1:7" hidden="1" x14ac:dyDescent="0.25">
      <c r="A37" s="13"/>
      <c r="B37" s="19"/>
      <c r="C37" s="25"/>
      <c r="D37" s="25"/>
      <c r="E37" s="20"/>
      <c r="F37" s="20"/>
      <c r="G37" s="13"/>
    </row>
    <row r="38" spans="1:7" ht="55.5" hidden="1" customHeight="1" x14ac:dyDescent="0.25">
      <c r="A38" s="2" t="s">
        <v>40</v>
      </c>
      <c r="B38" s="2" t="s">
        <v>11</v>
      </c>
      <c r="C38" s="2" t="s">
        <v>12</v>
      </c>
      <c r="D38" s="2" t="s">
        <v>13</v>
      </c>
      <c r="E38" s="2" t="s">
        <v>14</v>
      </c>
      <c r="F38" s="2" t="s">
        <v>16</v>
      </c>
      <c r="G38" s="2" t="s">
        <v>15</v>
      </c>
    </row>
    <row r="39" spans="1:7" hidden="1" x14ac:dyDescent="0.25">
      <c r="A39" s="3"/>
      <c r="B39" s="21" t="s">
        <v>18</v>
      </c>
      <c r="C39" s="3"/>
      <c r="D39" s="3"/>
      <c r="E39" s="3"/>
      <c r="F39" s="3"/>
      <c r="G39" s="3"/>
    </row>
    <row r="40" spans="1:7" hidden="1" x14ac:dyDescent="0.25">
      <c r="A40" s="3"/>
      <c r="B40" s="21" t="s">
        <v>18</v>
      </c>
      <c r="C40" s="3"/>
      <c r="D40" s="3"/>
      <c r="E40" s="3"/>
      <c r="F40" s="3"/>
      <c r="G40" s="3"/>
    </row>
    <row r="41" spans="1:7" ht="43.5" hidden="1" customHeight="1" x14ac:dyDescent="0.25">
      <c r="A41" s="16" t="s">
        <v>39</v>
      </c>
      <c r="B41" s="11" t="s">
        <v>18</v>
      </c>
      <c r="C41" s="12">
        <v>25</v>
      </c>
      <c r="D41" s="12">
        <v>25</v>
      </c>
      <c r="E41" s="12">
        <f>D41-C41</f>
        <v>0</v>
      </c>
      <c r="F41" s="12">
        <f>D41/C41*100</f>
        <v>100</v>
      </c>
      <c r="G41" s="26"/>
    </row>
    <row r="43" spans="1:7" x14ac:dyDescent="0.25">
      <c r="A43" s="1" t="s">
        <v>173</v>
      </c>
    </row>
    <row r="44" spans="1:7" x14ac:dyDescent="0.25">
      <c r="A44" s="1" t="s">
        <v>20</v>
      </c>
    </row>
    <row r="45" spans="1:7" x14ac:dyDescent="0.25">
      <c r="A45" s="1" t="s">
        <v>33</v>
      </c>
    </row>
    <row r="46" spans="1:7" x14ac:dyDescent="0.25">
      <c r="A46" s="1" t="s">
        <v>30</v>
      </c>
    </row>
    <row r="47" spans="1:7" ht="34.5" customHeight="1" x14ac:dyDescent="0.25">
      <c r="A47" s="104" t="s">
        <v>168</v>
      </c>
      <c r="B47" s="104"/>
      <c r="C47" s="104"/>
      <c r="D47" s="104"/>
      <c r="E47" s="104"/>
      <c r="F47" s="104"/>
      <c r="G47" s="104"/>
    </row>
    <row r="49" spans="1:7" ht="63" customHeight="1" x14ac:dyDescent="0.25">
      <c r="A49" s="2" t="s">
        <v>21</v>
      </c>
      <c r="B49" s="2" t="s">
        <v>11</v>
      </c>
      <c r="C49" s="2" t="s">
        <v>12</v>
      </c>
      <c r="D49" s="2" t="s">
        <v>13</v>
      </c>
      <c r="E49" s="2" t="s">
        <v>14</v>
      </c>
      <c r="F49" s="2" t="s">
        <v>16</v>
      </c>
      <c r="G49" s="2" t="s">
        <v>22</v>
      </c>
    </row>
    <row r="50" spans="1:7" x14ac:dyDescent="0.25">
      <c r="A50" s="4">
        <v>1</v>
      </c>
      <c r="B50" s="4">
        <v>2</v>
      </c>
      <c r="C50" s="4">
        <v>3</v>
      </c>
      <c r="D50" s="4">
        <v>4</v>
      </c>
      <c r="E50" s="4">
        <v>5</v>
      </c>
      <c r="F50" s="4">
        <v>6</v>
      </c>
      <c r="G50" s="4">
        <v>7</v>
      </c>
    </row>
    <row r="51" spans="1:7" ht="49.8" customHeight="1" x14ac:dyDescent="0.25">
      <c r="A51" s="28" t="s">
        <v>174</v>
      </c>
      <c r="B51" s="4" t="s">
        <v>175</v>
      </c>
      <c r="C51" s="43">
        <v>411</v>
      </c>
      <c r="D51" s="43">
        <v>446</v>
      </c>
      <c r="E51" s="4">
        <f>D51-C51</f>
        <v>35</v>
      </c>
      <c r="F51" s="41">
        <f>D51/C51*100</f>
        <v>108.51581508515815</v>
      </c>
      <c r="G51" s="90" t="s">
        <v>387</v>
      </c>
    </row>
    <row r="52" spans="1:7" ht="27.75" customHeight="1" x14ac:dyDescent="0.25">
      <c r="A52" s="13"/>
      <c r="B52" s="4"/>
      <c r="C52" s="4"/>
      <c r="D52" s="24"/>
      <c r="E52" s="4"/>
      <c r="F52" s="4"/>
      <c r="G52" s="4"/>
    </row>
    <row r="53" spans="1:7" ht="73.2" customHeight="1" x14ac:dyDescent="0.25">
      <c r="A53" s="2" t="s">
        <v>40</v>
      </c>
      <c r="B53" s="2" t="s">
        <v>11</v>
      </c>
      <c r="C53" s="2" t="s">
        <v>12</v>
      </c>
      <c r="D53" s="2" t="s">
        <v>13</v>
      </c>
      <c r="E53" s="2" t="s">
        <v>14</v>
      </c>
      <c r="F53" s="2" t="s">
        <v>16</v>
      </c>
      <c r="G53" s="2" t="s">
        <v>15</v>
      </c>
    </row>
    <row r="54" spans="1:7" ht="19.2" customHeight="1" x14ac:dyDescent="0.25">
      <c r="A54" s="3"/>
      <c r="B54" s="21" t="s">
        <v>18</v>
      </c>
      <c r="C54" s="3"/>
      <c r="D54" s="3"/>
      <c r="E54" s="3"/>
      <c r="F54" s="3"/>
      <c r="G54" s="3"/>
    </row>
    <row r="55" spans="1:7" ht="47.25" customHeight="1" x14ac:dyDescent="0.25">
      <c r="A55" s="16" t="s">
        <v>39</v>
      </c>
      <c r="B55" s="11" t="s">
        <v>18</v>
      </c>
      <c r="C55" s="12">
        <v>18342</v>
      </c>
      <c r="D55" s="12">
        <v>18341.599999999999</v>
      </c>
      <c r="E55" s="12">
        <f>D55-C55</f>
        <v>-0.40000000000145519</v>
      </c>
      <c r="F55" s="12">
        <f>D55/C55*100</f>
        <v>99.997819212735791</v>
      </c>
      <c r="G55" s="26" t="s">
        <v>169</v>
      </c>
    </row>
    <row r="57" spans="1:7" x14ac:dyDescent="0.25">
      <c r="C57" s="15"/>
    </row>
    <row r="58" spans="1:7" x14ac:dyDescent="0.25">
      <c r="A58" s="1" t="s">
        <v>405</v>
      </c>
      <c r="D58" s="1" t="s">
        <v>23</v>
      </c>
      <c r="F58" s="1" t="s">
        <v>403</v>
      </c>
    </row>
    <row r="59" spans="1:7" x14ac:dyDescent="0.25">
      <c r="D59" s="8" t="s">
        <v>24</v>
      </c>
      <c r="E59" s="8"/>
      <c r="F59" s="8"/>
    </row>
    <row r="61" spans="1:7" x14ac:dyDescent="0.25">
      <c r="A61" s="1" t="s">
        <v>25</v>
      </c>
      <c r="D61" s="1" t="s">
        <v>23</v>
      </c>
      <c r="F61" s="1" t="s">
        <v>404</v>
      </c>
    </row>
    <row r="62" spans="1:7" x14ac:dyDescent="0.25">
      <c r="D62" s="8" t="s">
        <v>24</v>
      </c>
      <c r="E62" s="8"/>
      <c r="F62" s="8"/>
    </row>
  </sheetData>
  <mergeCells count="10">
    <mergeCell ref="A20:G20"/>
    <mergeCell ref="A30:G30"/>
    <mergeCell ref="A32:G32"/>
    <mergeCell ref="A47:G47"/>
    <mergeCell ref="F1:G1"/>
    <mergeCell ref="F2:G2"/>
    <mergeCell ref="A4:G4"/>
    <mergeCell ref="A5:G5"/>
    <mergeCell ref="A14:G14"/>
    <mergeCell ref="A19:G19"/>
  </mergeCells>
  <pageMargins left="0.11811023622047245" right="0.11811023622047245" top="0" bottom="0" header="0" footer="0"/>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topLeftCell="A37" zoomScale="70" zoomScaleNormal="70" workbookViewId="0">
      <selection activeCell="A47" sqref="A47:XFD51"/>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39" customHeight="1" x14ac:dyDescent="0.25">
      <c r="A14" s="104" t="s">
        <v>176</v>
      </c>
      <c r="B14" s="104"/>
      <c r="C14" s="104"/>
      <c r="D14" s="104"/>
      <c r="E14" s="104"/>
      <c r="F14" s="104"/>
      <c r="G14" s="104"/>
    </row>
    <row r="15" spans="1:7" x14ac:dyDescent="0.25">
      <c r="A15" s="1" t="s">
        <v>194</v>
      </c>
    </row>
    <row r="16" spans="1:7" ht="33.75" customHeight="1" x14ac:dyDescent="0.25">
      <c r="A16" s="104" t="s">
        <v>201</v>
      </c>
      <c r="B16" s="104"/>
      <c r="C16" s="104"/>
      <c r="D16" s="104"/>
      <c r="E16" s="104"/>
      <c r="F16" s="104"/>
      <c r="G16" s="104"/>
    </row>
    <row r="17" spans="1:7" x14ac:dyDescent="0.25">
      <c r="A17" s="1" t="s">
        <v>29</v>
      </c>
    </row>
    <row r="18" spans="1:7" x14ac:dyDescent="0.25">
      <c r="A18" s="1" t="s">
        <v>30</v>
      </c>
    </row>
    <row r="19" spans="1:7" ht="35.25" customHeight="1" x14ac:dyDescent="0.25">
      <c r="A19" s="104" t="s">
        <v>177</v>
      </c>
      <c r="B19" s="104"/>
      <c r="C19" s="104"/>
      <c r="D19" s="104"/>
      <c r="E19" s="104"/>
      <c r="F19" s="104"/>
      <c r="G19" s="104"/>
    </row>
    <row r="20" spans="1:7" ht="30" customHeight="1" x14ac:dyDescent="0.25">
      <c r="A20" s="104" t="s">
        <v>178</v>
      </c>
      <c r="B20" s="104"/>
      <c r="C20" s="104"/>
      <c r="D20" s="104"/>
      <c r="E20" s="104"/>
      <c r="F20" s="104"/>
      <c r="G20" s="104"/>
    </row>
    <row r="21" spans="1:7" ht="50.25" customHeight="1" x14ac:dyDescent="0.25">
      <c r="A21" s="2" t="s">
        <v>10</v>
      </c>
      <c r="B21" s="2" t="s">
        <v>11</v>
      </c>
      <c r="C21" s="2" t="s">
        <v>12</v>
      </c>
      <c r="D21" s="2" t="s">
        <v>13</v>
      </c>
      <c r="E21" s="2" t="s">
        <v>14</v>
      </c>
      <c r="F21" s="2" t="s">
        <v>16</v>
      </c>
      <c r="G21" s="2" t="s">
        <v>15</v>
      </c>
    </row>
    <row r="22" spans="1:7" ht="12.75" x14ac:dyDescent="0.2">
      <c r="A22" s="4">
        <v>1</v>
      </c>
      <c r="B22" s="4">
        <v>2</v>
      </c>
      <c r="C22" s="4">
        <v>3</v>
      </c>
      <c r="D22" s="4">
        <v>4</v>
      </c>
      <c r="E22" s="4">
        <v>5</v>
      </c>
      <c r="F22" s="4">
        <v>6</v>
      </c>
      <c r="G22" s="4">
        <v>7</v>
      </c>
    </row>
    <row r="23" spans="1:7" ht="27.75" customHeight="1" x14ac:dyDescent="0.25">
      <c r="A23" s="17" t="s">
        <v>41</v>
      </c>
      <c r="B23" s="9" t="s">
        <v>18</v>
      </c>
      <c r="C23" s="18">
        <v>432334</v>
      </c>
      <c r="D23" s="18">
        <v>432332.7</v>
      </c>
      <c r="E23" s="18">
        <f>D23-C23</f>
        <v>-1.2999999999883585</v>
      </c>
      <c r="F23" s="18">
        <f>D23/C23*100</f>
        <v>99.99969930655466</v>
      </c>
      <c r="G23" s="2" t="s">
        <v>205</v>
      </c>
    </row>
    <row r="24" spans="1:7" ht="42" customHeight="1" x14ac:dyDescent="0.25">
      <c r="A24" s="28" t="s">
        <v>42</v>
      </c>
      <c r="B24" s="9" t="s">
        <v>18</v>
      </c>
      <c r="C24" s="18"/>
      <c r="D24" s="18"/>
      <c r="E24" s="18"/>
      <c r="F24" s="18"/>
      <c r="G24" s="2"/>
    </row>
    <row r="25" spans="1:7" ht="26.4" x14ac:dyDescent="0.25">
      <c r="A25" s="42" t="s">
        <v>17</v>
      </c>
      <c r="B25" s="11" t="s">
        <v>18</v>
      </c>
      <c r="C25" s="12">
        <f>C23+C24</f>
        <v>432334</v>
      </c>
      <c r="D25" s="12">
        <f>D23+D24</f>
        <v>432332.7</v>
      </c>
      <c r="E25" s="12">
        <f>D25-C25</f>
        <v>-1.2999999999883585</v>
      </c>
      <c r="F25" s="12">
        <f>D25/C25*100</f>
        <v>99.99969930655466</v>
      </c>
      <c r="G25" s="11"/>
    </row>
    <row r="26" spans="1:7" ht="35.25" customHeight="1" x14ac:dyDescent="0.25">
      <c r="A26" s="14" t="s">
        <v>19</v>
      </c>
      <c r="B26" s="9"/>
      <c r="C26" s="30"/>
      <c r="D26" s="30"/>
      <c r="E26" s="12"/>
      <c r="F26" s="12"/>
      <c r="G26" s="9"/>
    </row>
    <row r="27" spans="1:7" ht="35.25" customHeight="1" x14ac:dyDescent="0.25">
      <c r="A27" s="14" t="s">
        <v>112</v>
      </c>
      <c r="B27" s="2" t="s">
        <v>113</v>
      </c>
      <c r="C27" s="55">
        <v>4</v>
      </c>
      <c r="D27" s="55">
        <v>3.3</v>
      </c>
      <c r="E27" s="18">
        <f t="shared" ref="E27:E28" si="0">D27-C27</f>
        <v>-0.70000000000000018</v>
      </c>
      <c r="F27" s="18">
        <f t="shared" ref="F27:F28" si="1">D27/C27*100</f>
        <v>82.5</v>
      </c>
      <c r="G27" s="9"/>
    </row>
    <row r="28" spans="1:7" ht="31.5" customHeight="1" x14ac:dyDescent="0.25">
      <c r="A28" s="14" t="s">
        <v>179</v>
      </c>
      <c r="B28" s="2" t="s">
        <v>120</v>
      </c>
      <c r="C28" s="55">
        <v>3.9</v>
      </c>
      <c r="D28" s="55">
        <v>3.9</v>
      </c>
      <c r="E28" s="18">
        <f t="shared" si="0"/>
        <v>0</v>
      </c>
      <c r="F28" s="18">
        <f t="shared" si="1"/>
        <v>100</v>
      </c>
      <c r="G28" s="9"/>
    </row>
    <row r="29" spans="1:7" x14ac:dyDescent="0.25">
      <c r="A29" s="6"/>
      <c r="B29" s="7"/>
      <c r="C29" s="7"/>
      <c r="D29" s="7"/>
      <c r="E29" s="7"/>
      <c r="F29" s="7"/>
      <c r="G29" s="7"/>
    </row>
    <row r="30" spans="1:7" x14ac:dyDescent="0.25">
      <c r="A30" s="1" t="s">
        <v>180</v>
      </c>
    </row>
    <row r="31" spans="1:7" x14ac:dyDescent="0.25">
      <c r="A31" s="1" t="s">
        <v>20</v>
      </c>
    </row>
    <row r="32" spans="1:7" ht="31.5" customHeight="1" x14ac:dyDescent="0.25">
      <c r="A32" s="111" t="s">
        <v>99</v>
      </c>
      <c r="B32" s="111"/>
      <c r="C32" s="111"/>
      <c r="D32" s="111"/>
      <c r="E32" s="111"/>
      <c r="F32" s="111"/>
      <c r="G32" s="111"/>
    </row>
    <row r="33" spans="1:7" x14ac:dyDescent="0.25">
      <c r="A33" s="1" t="s">
        <v>30</v>
      </c>
    </row>
    <row r="34" spans="1:7" s="22" customFormat="1" ht="32.25" customHeight="1" x14ac:dyDescent="0.3">
      <c r="A34" s="104" t="s">
        <v>178</v>
      </c>
      <c r="B34" s="104"/>
      <c r="C34" s="104"/>
      <c r="D34" s="104"/>
      <c r="E34" s="104"/>
      <c r="F34" s="104"/>
      <c r="G34" s="104"/>
    </row>
    <row r="36" spans="1:7" ht="59.25" customHeight="1" x14ac:dyDescent="0.25">
      <c r="A36" s="2" t="s">
        <v>21</v>
      </c>
      <c r="B36" s="2" t="s">
        <v>11</v>
      </c>
      <c r="C36" s="2" t="s">
        <v>12</v>
      </c>
      <c r="D36" s="2" t="s">
        <v>13</v>
      </c>
      <c r="E36" s="2" t="s">
        <v>14</v>
      </c>
      <c r="F36" s="2" t="s">
        <v>16</v>
      </c>
      <c r="G36" s="2" t="s">
        <v>22</v>
      </c>
    </row>
    <row r="37" spans="1:7" x14ac:dyDescent="0.25">
      <c r="A37" s="4">
        <v>1</v>
      </c>
      <c r="B37" s="4">
        <v>2</v>
      </c>
      <c r="C37" s="4">
        <v>3</v>
      </c>
      <c r="D37" s="4">
        <v>4</v>
      </c>
      <c r="E37" s="4">
        <v>5</v>
      </c>
      <c r="F37" s="4">
        <v>6</v>
      </c>
      <c r="G37" s="4">
        <v>7</v>
      </c>
    </row>
    <row r="38" spans="1:7" ht="20.399999999999999" x14ac:dyDescent="0.25">
      <c r="A38" s="13" t="s">
        <v>181</v>
      </c>
      <c r="B38" s="19" t="s">
        <v>36</v>
      </c>
      <c r="C38" s="69">
        <v>1488</v>
      </c>
      <c r="D38" s="69">
        <v>1488</v>
      </c>
      <c r="E38" s="46">
        <f>D38-C38</f>
        <v>0</v>
      </c>
      <c r="F38" s="20">
        <f>D38/C38*100</f>
        <v>100</v>
      </c>
      <c r="G38" s="13"/>
    </row>
    <row r="39" spans="1:7" x14ac:dyDescent="0.25">
      <c r="A39" s="13"/>
      <c r="B39" s="19"/>
      <c r="C39" s="25"/>
      <c r="D39" s="25"/>
      <c r="E39" s="20"/>
      <c r="F39" s="20"/>
      <c r="G39" s="13"/>
    </row>
    <row r="40" spans="1:7" ht="55.5" customHeight="1" x14ac:dyDescent="0.25">
      <c r="A40" s="2" t="s">
        <v>40</v>
      </c>
      <c r="B40" s="2" t="s">
        <v>11</v>
      </c>
      <c r="C40" s="2" t="s">
        <v>12</v>
      </c>
      <c r="D40" s="2" t="s">
        <v>13</v>
      </c>
      <c r="E40" s="2" t="s">
        <v>14</v>
      </c>
      <c r="F40" s="2" t="s">
        <v>16</v>
      </c>
      <c r="G40" s="2" t="s">
        <v>15</v>
      </c>
    </row>
    <row r="41" spans="1:7" x14ac:dyDescent="0.25">
      <c r="A41" s="3"/>
      <c r="B41" s="21" t="s">
        <v>18</v>
      </c>
      <c r="C41" s="3"/>
      <c r="D41" s="3"/>
      <c r="E41" s="3"/>
      <c r="F41" s="3"/>
      <c r="G41" s="3"/>
    </row>
    <row r="42" spans="1:7" x14ac:dyDescent="0.25">
      <c r="A42" s="3"/>
      <c r="B42" s="21" t="s">
        <v>18</v>
      </c>
      <c r="C42" s="3"/>
      <c r="D42" s="3"/>
      <c r="E42" s="3"/>
      <c r="F42" s="3"/>
      <c r="G42" s="3"/>
    </row>
    <row r="43" spans="1:7" ht="43.5" customHeight="1" x14ac:dyDescent="0.25">
      <c r="A43" s="16" t="s">
        <v>39</v>
      </c>
      <c r="B43" s="11" t="s">
        <v>18</v>
      </c>
      <c r="C43" s="12">
        <v>432334</v>
      </c>
      <c r="D43" s="12">
        <v>432332.7</v>
      </c>
      <c r="E43" s="12">
        <f>D43-C43</f>
        <v>-1.2999999999883585</v>
      </c>
      <c r="F43" s="12">
        <f>D43/C43*100</f>
        <v>99.99969930655466</v>
      </c>
      <c r="G43" s="26" t="s">
        <v>205</v>
      </c>
    </row>
    <row r="46" spans="1:7" x14ac:dyDescent="0.25">
      <c r="C46" s="15"/>
    </row>
    <row r="47" spans="1:7" x14ac:dyDescent="0.25">
      <c r="A47" s="1" t="s">
        <v>405</v>
      </c>
      <c r="D47" s="1" t="s">
        <v>23</v>
      </c>
      <c r="F47" s="1" t="s">
        <v>403</v>
      </c>
    </row>
    <row r="48" spans="1:7" x14ac:dyDescent="0.25">
      <c r="D48" s="8" t="s">
        <v>24</v>
      </c>
      <c r="E48" s="8"/>
      <c r="F48" s="8"/>
    </row>
    <row r="50" spans="1:6" x14ac:dyDescent="0.25">
      <c r="A50" s="1" t="s">
        <v>25</v>
      </c>
      <c r="D50" s="1" t="s">
        <v>23</v>
      </c>
      <c r="F50" s="1" t="s">
        <v>404</v>
      </c>
    </row>
    <row r="51" spans="1:6" x14ac:dyDescent="0.25">
      <c r="D51" s="8" t="s">
        <v>24</v>
      </c>
      <c r="E51" s="8"/>
      <c r="F51" s="8"/>
    </row>
  </sheetData>
  <mergeCells count="10">
    <mergeCell ref="A20:G20"/>
    <mergeCell ref="A32:G32"/>
    <mergeCell ref="A34:G34"/>
    <mergeCell ref="A16:G16"/>
    <mergeCell ref="F1:G1"/>
    <mergeCell ref="F2:G2"/>
    <mergeCell ref="A4:G4"/>
    <mergeCell ref="A5:G5"/>
    <mergeCell ref="A14:G14"/>
    <mergeCell ref="A19:G19"/>
  </mergeCells>
  <pageMargins left="0.11811023622047245" right="0.11811023622047245" top="0" bottom="0" header="0" footer="0"/>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5"/>
  <sheetViews>
    <sheetView topLeftCell="A55" zoomScale="80" zoomScaleNormal="80" workbookViewId="0">
      <selection activeCell="A61" sqref="A61:XFD65"/>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39" customHeight="1" x14ac:dyDescent="0.25">
      <c r="A14" s="104" t="s">
        <v>182</v>
      </c>
      <c r="B14" s="104"/>
      <c r="C14" s="104"/>
      <c r="D14" s="104"/>
      <c r="E14" s="104"/>
      <c r="F14" s="104"/>
      <c r="G14" s="104"/>
    </row>
    <row r="15" spans="1:7" x14ac:dyDescent="0.25">
      <c r="A15" s="1" t="s">
        <v>195</v>
      </c>
    </row>
    <row r="16" spans="1:7" ht="30" customHeight="1" x14ac:dyDescent="0.25">
      <c r="A16" s="112" t="s">
        <v>183</v>
      </c>
      <c r="B16" s="112"/>
      <c r="C16" s="112"/>
      <c r="D16" s="112"/>
      <c r="E16" s="112"/>
      <c r="F16" s="112"/>
      <c r="G16" s="112"/>
    </row>
    <row r="17" spans="1:7" x14ac:dyDescent="0.25">
      <c r="A17" s="1" t="s">
        <v>29</v>
      </c>
    </row>
    <row r="18" spans="1:7" x14ac:dyDescent="0.25">
      <c r="A18" s="1" t="s">
        <v>30</v>
      </c>
    </row>
    <row r="19" spans="1:7" ht="35.25" customHeight="1" x14ac:dyDescent="0.25">
      <c r="A19" s="104" t="s">
        <v>184</v>
      </c>
      <c r="B19" s="104"/>
      <c r="C19" s="104"/>
      <c r="D19" s="104"/>
      <c r="E19" s="104"/>
      <c r="F19" s="104"/>
      <c r="G19" s="104"/>
    </row>
    <row r="20" spans="1:7" ht="44.25" customHeight="1" x14ac:dyDescent="0.25">
      <c r="A20" s="104" t="s">
        <v>185</v>
      </c>
      <c r="B20" s="104"/>
      <c r="C20" s="104"/>
      <c r="D20" s="104"/>
      <c r="E20" s="104"/>
      <c r="F20" s="104"/>
      <c r="G20" s="104"/>
    </row>
    <row r="21" spans="1:7" ht="54" customHeight="1" x14ac:dyDescent="0.25">
      <c r="A21" s="2" t="s">
        <v>10</v>
      </c>
      <c r="B21" s="2" t="s">
        <v>11</v>
      </c>
      <c r="C21" s="2" t="s">
        <v>12</v>
      </c>
      <c r="D21" s="2" t="s">
        <v>13</v>
      </c>
      <c r="E21" s="2" t="s">
        <v>14</v>
      </c>
      <c r="F21" s="2" t="s">
        <v>16</v>
      </c>
      <c r="G21" s="2" t="s">
        <v>15</v>
      </c>
    </row>
    <row r="22" spans="1:7" ht="12.75" x14ac:dyDescent="0.2">
      <c r="A22" s="4">
        <v>1</v>
      </c>
      <c r="B22" s="4">
        <v>2</v>
      </c>
      <c r="C22" s="4">
        <v>3</v>
      </c>
      <c r="D22" s="4">
        <v>4</v>
      </c>
      <c r="E22" s="4">
        <v>5</v>
      </c>
      <c r="F22" s="4">
        <v>6</v>
      </c>
      <c r="G22" s="4">
        <v>7</v>
      </c>
    </row>
    <row r="23" spans="1:7" ht="27.75" customHeight="1" x14ac:dyDescent="0.25">
      <c r="A23" s="17" t="s">
        <v>41</v>
      </c>
      <c r="B23" s="9" t="s">
        <v>18</v>
      </c>
      <c r="C23" s="18">
        <v>474368</v>
      </c>
      <c r="D23" s="18">
        <v>474366.4</v>
      </c>
      <c r="E23" s="18">
        <f>D23-C23</f>
        <v>-1.5999999999767169</v>
      </c>
      <c r="F23" s="18">
        <f>D23/C23*100</f>
        <v>99.999662709120358</v>
      </c>
      <c r="G23" s="2" t="s">
        <v>186</v>
      </c>
    </row>
    <row r="24" spans="1:7" ht="35.4" customHeight="1" x14ac:dyDescent="0.25">
      <c r="A24" s="28" t="s">
        <v>42</v>
      </c>
      <c r="B24" s="9" t="s">
        <v>18</v>
      </c>
      <c r="C24" s="18">
        <v>159300</v>
      </c>
      <c r="D24" s="18">
        <v>159300</v>
      </c>
      <c r="E24" s="18">
        <f>D24-C24</f>
        <v>0</v>
      </c>
      <c r="F24" s="18">
        <f>D24/C24*100</f>
        <v>100</v>
      </c>
      <c r="G24" s="2"/>
    </row>
    <row r="25" spans="1:7" ht="25.8" customHeight="1" x14ac:dyDescent="0.25">
      <c r="A25" s="42" t="s">
        <v>17</v>
      </c>
      <c r="B25" s="11" t="s">
        <v>18</v>
      </c>
      <c r="C25" s="12">
        <f>C23+C24</f>
        <v>633668</v>
      </c>
      <c r="D25" s="12">
        <f>D23+D24</f>
        <v>633666.4</v>
      </c>
      <c r="E25" s="12">
        <f>D25-C25</f>
        <v>-1.5999999999767169</v>
      </c>
      <c r="F25" s="12">
        <f>D25/C25*100</f>
        <v>99.999747501846386</v>
      </c>
      <c r="G25" s="11"/>
    </row>
    <row r="26" spans="1:7" ht="32.25" customHeight="1" x14ac:dyDescent="0.25">
      <c r="A26" s="14" t="s">
        <v>19</v>
      </c>
      <c r="B26" s="9"/>
      <c r="C26" s="30"/>
      <c r="D26" s="30"/>
      <c r="E26" s="12"/>
      <c r="F26" s="12"/>
      <c r="G26" s="9"/>
    </row>
    <row r="27" spans="1:7" ht="46.5" customHeight="1" x14ac:dyDescent="0.25">
      <c r="A27" s="14" t="s">
        <v>187</v>
      </c>
      <c r="B27" s="9" t="s">
        <v>120</v>
      </c>
      <c r="C27" s="48">
        <v>20</v>
      </c>
      <c r="D27" s="48">
        <v>20</v>
      </c>
      <c r="E27" s="12"/>
      <c r="F27" s="12"/>
      <c r="G27" s="9"/>
    </row>
    <row r="28" spans="1:7" ht="58.5" customHeight="1" x14ac:dyDescent="0.25">
      <c r="A28" s="14" t="s">
        <v>188</v>
      </c>
      <c r="B28" s="2" t="s">
        <v>120</v>
      </c>
      <c r="C28" s="55">
        <v>8</v>
      </c>
      <c r="D28" s="55">
        <v>8</v>
      </c>
      <c r="E28" s="18"/>
      <c r="F28" s="18"/>
      <c r="G28" s="9"/>
    </row>
    <row r="29" spans="1:7" x14ac:dyDescent="0.25">
      <c r="A29" s="6"/>
      <c r="B29" s="7"/>
      <c r="C29" s="7"/>
      <c r="D29" s="7"/>
      <c r="E29" s="7"/>
      <c r="F29" s="7"/>
      <c r="G29" s="7"/>
    </row>
    <row r="30" spans="1:7" x14ac:dyDescent="0.25">
      <c r="A30" s="1" t="s">
        <v>246</v>
      </c>
    </row>
    <row r="31" spans="1:7" x14ac:dyDescent="0.25">
      <c r="A31" s="1" t="s">
        <v>20</v>
      </c>
    </row>
    <row r="32" spans="1:7" ht="31.5" customHeight="1" x14ac:dyDescent="0.25">
      <c r="A32" s="111" t="s">
        <v>99</v>
      </c>
      <c r="B32" s="111"/>
      <c r="C32" s="111"/>
      <c r="D32" s="111"/>
      <c r="E32" s="111"/>
      <c r="F32" s="111"/>
      <c r="G32" s="111"/>
    </row>
    <row r="33" spans="1:7" x14ac:dyDescent="0.25">
      <c r="A33" s="1" t="s">
        <v>30</v>
      </c>
    </row>
    <row r="34" spans="1:7" s="22" customFormat="1" ht="32.25" customHeight="1" x14ac:dyDescent="0.3">
      <c r="A34" s="104" t="s">
        <v>190</v>
      </c>
      <c r="B34" s="104"/>
      <c r="C34" s="104"/>
      <c r="D34" s="104"/>
      <c r="E34" s="104"/>
      <c r="F34" s="104"/>
      <c r="G34" s="104"/>
    </row>
    <row r="36" spans="1:7" ht="59.25" customHeight="1" x14ac:dyDescent="0.25">
      <c r="A36" s="2" t="s">
        <v>21</v>
      </c>
      <c r="B36" s="2" t="s">
        <v>11</v>
      </c>
      <c r="C36" s="2" t="s">
        <v>12</v>
      </c>
      <c r="D36" s="2" t="s">
        <v>13</v>
      </c>
      <c r="E36" s="2" t="s">
        <v>14</v>
      </c>
      <c r="F36" s="2" t="s">
        <v>16</v>
      </c>
      <c r="G36" s="2" t="s">
        <v>22</v>
      </c>
    </row>
    <row r="37" spans="1:7" ht="10.199999999999999" customHeight="1" x14ac:dyDescent="0.25">
      <c r="A37" s="4">
        <v>1</v>
      </c>
      <c r="B37" s="4">
        <v>2</v>
      </c>
      <c r="C37" s="4">
        <v>3</v>
      </c>
      <c r="D37" s="4">
        <v>4</v>
      </c>
      <c r="E37" s="4">
        <v>5</v>
      </c>
      <c r="F37" s="4">
        <v>6</v>
      </c>
      <c r="G37" s="4">
        <v>7</v>
      </c>
    </row>
    <row r="38" spans="1:7" ht="20.399999999999999" hidden="1" x14ac:dyDescent="0.25">
      <c r="A38" s="13" t="s">
        <v>43</v>
      </c>
      <c r="B38" s="19" t="s">
        <v>18</v>
      </c>
      <c r="C38" s="20">
        <v>17000</v>
      </c>
      <c r="D38" s="20">
        <v>17000</v>
      </c>
      <c r="E38" s="20">
        <f>D38-C38</f>
        <v>0</v>
      </c>
      <c r="F38" s="20">
        <f>D38/C38*100</f>
        <v>100</v>
      </c>
      <c r="G38" s="13"/>
    </row>
    <row r="39" spans="1:7" ht="31.2" customHeight="1" x14ac:dyDescent="0.25">
      <c r="A39" s="13" t="s">
        <v>189</v>
      </c>
      <c r="B39" s="19" t="s">
        <v>36</v>
      </c>
      <c r="C39" s="62">
        <v>3500</v>
      </c>
      <c r="D39" s="62">
        <v>3500</v>
      </c>
      <c r="E39" s="32">
        <f>D39-C39</f>
        <v>0</v>
      </c>
      <c r="F39" s="20">
        <f>D39/C39*100</f>
        <v>100</v>
      </c>
      <c r="G39" s="13"/>
    </row>
    <row r="40" spans="1:7" ht="55.5" customHeight="1" x14ac:dyDescent="0.25">
      <c r="A40" s="2" t="s">
        <v>40</v>
      </c>
      <c r="B40" s="2" t="s">
        <v>11</v>
      </c>
      <c r="C40" s="2" t="s">
        <v>12</v>
      </c>
      <c r="D40" s="2" t="s">
        <v>13</v>
      </c>
      <c r="E40" s="2" t="s">
        <v>14</v>
      </c>
      <c r="F40" s="2" t="s">
        <v>16</v>
      </c>
      <c r="G40" s="2" t="s">
        <v>15</v>
      </c>
    </row>
    <row r="41" spans="1:7" x14ac:dyDescent="0.25">
      <c r="A41" s="3"/>
      <c r="B41" s="21" t="s">
        <v>18</v>
      </c>
      <c r="C41" s="3"/>
      <c r="D41" s="3"/>
      <c r="E41" s="3"/>
      <c r="F41" s="3"/>
      <c r="G41" s="3"/>
    </row>
    <row r="42" spans="1:7" x14ac:dyDescent="0.25">
      <c r="A42" s="3"/>
      <c r="B42" s="21" t="s">
        <v>18</v>
      </c>
      <c r="C42" s="3"/>
      <c r="D42" s="3"/>
      <c r="E42" s="3"/>
      <c r="F42" s="3"/>
      <c r="G42" s="3"/>
    </row>
    <row r="43" spans="1:7" ht="43.5" customHeight="1" x14ac:dyDescent="0.25">
      <c r="A43" s="16" t="s">
        <v>39</v>
      </c>
      <c r="B43" s="11" t="s">
        <v>18</v>
      </c>
      <c r="C43" s="12">
        <v>474368</v>
      </c>
      <c r="D43" s="12">
        <v>474366.4</v>
      </c>
      <c r="E43" s="12">
        <f>D43-C43</f>
        <v>-1.5999999999767169</v>
      </c>
      <c r="F43" s="12">
        <f>D43/C43*100</f>
        <v>99.999662709120358</v>
      </c>
      <c r="G43" s="26" t="s">
        <v>186</v>
      </c>
    </row>
    <row r="45" spans="1:7" x14ac:dyDescent="0.25">
      <c r="A45" s="1" t="s">
        <v>191</v>
      </c>
    </row>
    <row r="46" spans="1:7" x14ac:dyDescent="0.25">
      <c r="A46" s="1" t="s">
        <v>20</v>
      </c>
    </row>
    <row r="47" spans="1:7" x14ac:dyDescent="0.25">
      <c r="A47" s="1" t="s">
        <v>33</v>
      </c>
    </row>
    <row r="48" spans="1:7" x14ac:dyDescent="0.25">
      <c r="A48" s="1" t="s">
        <v>30</v>
      </c>
    </row>
    <row r="49" spans="1:7" ht="34.5" customHeight="1" x14ac:dyDescent="0.25">
      <c r="A49" s="104" t="s">
        <v>185</v>
      </c>
      <c r="B49" s="104"/>
      <c r="C49" s="104"/>
      <c r="D49" s="104"/>
      <c r="E49" s="104"/>
      <c r="F49" s="104"/>
      <c r="G49" s="104"/>
    </row>
    <row r="51" spans="1:7" ht="63" customHeight="1" x14ac:dyDescent="0.25">
      <c r="A51" s="2" t="s">
        <v>21</v>
      </c>
      <c r="B51" s="2" t="s">
        <v>11</v>
      </c>
      <c r="C51" s="2" t="s">
        <v>12</v>
      </c>
      <c r="D51" s="2" t="s">
        <v>13</v>
      </c>
      <c r="E51" s="2" t="s">
        <v>14</v>
      </c>
      <c r="F51" s="2" t="s">
        <v>16</v>
      </c>
      <c r="G51" s="2" t="s">
        <v>22</v>
      </c>
    </row>
    <row r="52" spans="1:7" x14ac:dyDescent="0.25">
      <c r="A52" s="4">
        <v>1</v>
      </c>
      <c r="B52" s="4">
        <v>2</v>
      </c>
      <c r="C52" s="4">
        <v>3</v>
      </c>
      <c r="D52" s="4">
        <v>4</v>
      </c>
      <c r="E52" s="4">
        <v>5</v>
      </c>
      <c r="F52" s="4">
        <v>6</v>
      </c>
      <c r="G52" s="4">
        <v>7</v>
      </c>
    </row>
    <row r="53" spans="1:7" ht="30" customHeight="1" x14ac:dyDescent="0.25">
      <c r="A53" s="13" t="s">
        <v>192</v>
      </c>
      <c r="B53" s="4" t="s">
        <v>36</v>
      </c>
      <c r="C53" s="43">
        <v>10582</v>
      </c>
      <c r="D53" s="43">
        <v>10582</v>
      </c>
      <c r="E53" s="4">
        <f>D53-C53</f>
        <v>0</v>
      </c>
      <c r="F53" s="4">
        <f>D53/C53*100</f>
        <v>100</v>
      </c>
      <c r="G53" s="4"/>
    </row>
    <row r="54" spans="1:7" ht="9.6" customHeight="1" x14ac:dyDescent="0.25">
      <c r="A54" s="13"/>
      <c r="B54" s="4"/>
      <c r="C54" s="4"/>
      <c r="D54" s="24"/>
      <c r="E54" s="4"/>
      <c r="F54" s="4"/>
      <c r="G54" s="4"/>
    </row>
    <row r="55" spans="1:7" ht="63" customHeight="1" x14ac:dyDescent="0.25">
      <c r="A55" s="2" t="s">
        <v>40</v>
      </c>
      <c r="B55" s="2" t="s">
        <v>11</v>
      </c>
      <c r="C55" s="2" t="s">
        <v>12</v>
      </c>
      <c r="D55" s="2" t="s">
        <v>13</v>
      </c>
      <c r="E55" s="2" t="s">
        <v>14</v>
      </c>
      <c r="F55" s="2" t="s">
        <v>16</v>
      </c>
      <c r="G55" s="2" t="s">
        <v>15</v>
      </c>
    </row>
    <row r="56" spans="1:7" x14ac:dyDescent="0.25">
      <c r="A56" s="3"/>
      <c r="B56" s="21" t="s">
        <v>18</v>
      </c>
      <c r="C56" s="3"/>
      <c r="D56" s="3"/>
      <c r="E56" s="3"/>
      <c r="F56" s="3"/>
      <c r="G56" s="3"/>
    </row>
    <row r="57" spans="1:7" x14ac:dyDescent="0.25">
      <c r="A57" s="3"/>
      <c r="B57" s="21" t="s">
        <v>18</v>
      </c>
      <c r="C57" s="3"/>
      <c r="D57" s="3"/>
      <c r="E57" s="3"/>
      <c r="F57" s="3"/>
      <c r="G57" s="3"/>
    </row>
    <row r="58" spans="1:7" ht="47.25" customHeight="1" x14ac:dyDescent="0.25">
      <c r="A58" s="16" t="s">
        <v>39</v>
      </c>
      <c r="B58" s="11" t="s">
        <v>18</v>
      </c>
      <c r="C58" s="12">
        <v>159300</v>
      </c>
      <c r="D58" s="12">
        <v>159300</v>
      </c>
      <c r="E58" s="12">
        <f>D58-C58</f>
        <v>0</v>
      </c>
      <c r="F58" s="12">
        <f>D58/C58*100</f>
        <v>100</v>
      </c>
      <c r="G58" s="26"/>
    </row>
    <row r="60" spans="1:7" x14ac:dyDescent="0.25">
      <c r="C60" s="15"/>
    </row>
    <row r="61" spans="1:7" x14ac:dyDescent="0.25">
      <c r="A61" s="1" t="s">
        <v>405</v>
      </c>
      <c r="D61" s="1" t="s">
        <v>23</v>
      </c>
      <c r="F61" s="1" t="s">
        <v>403</v>
      </c>
    </row>
    <row r="62" spans="1:7" x14ac:dyDescent="0.25">
      <c r="D62" s="8" t="s">
        <v>24</v>
      </c>
      <c r="E62" s="8"/>
      <c r="F62" s="8"/>
    </row>
    <row r="64" spans="1:7" x14ac:dyDescent="0.25">
      <c r="A64" s="1" t="s">
        <v>25</v>
      </c>
      <c r="D64" s="1" t="s">
        <v>23</v>
      </c>
      <c r="F64" s="1" t="s">
        <v>404</v>
      </c>
    </row>
    <row r="65" spans="4:6" x14ac:dyDescent="0.25">
      <c r="D65" s="8" t="s">
        <v>24</v>
      </c>
      <c r="E65" s="8"/>
      <c r="F65" s="8"/>
    </row>
  </sheetData>
  <mergeCells count="11">
    <mergeCell ref="F1:G1"/>
    <mergeCell ref="F2:G2"/>
    <mergeCell ref="A4:G4"/>
    <mergeCell ref="A5:G5"/>
    <mergeCell ref="A14:G14"/>
    <mergeCell ref="A20:G20"/>
    <mergeCell ref="A32:G32"/>
    <mergeCell ref="A34:G34"/>
    <mergeCell ref="A49:G49"/>
    <mergeCell ref="A16:G16"/>
    <mergeCell ref="A19:G19"/>
  </mergeCells>
  <pageMargins left="0.11811023622047245" right="0.11811023622047245" top="0" bottom="0" header="0" footer="0"/>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topLeftCell="A28" zoomScale="70" zoomScaleNormal="70" workbookViewId="0">
      <selection activeCell="A47" sqref="A47:XFD51"/>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39" customHeight="1" x14ac:dyDescent="0.25">
      <c r="A14" s="104" t="s">
        <v>193</v>
      </c>
      <c r="B14" s="104"/>
      <c r="C14" s="104"/>
      <c r="D14" s="104"/>
      <c r="E14" s="104"/>
      <c r="F14" s="104"/>
      <c r="G14" s="104"/>
    </row>
    <row r="15" spans="1:7" x14ac:dyDescent="0.25">
      <c r="A15" s="1" t="s">
        <v>200</v>
      </c>
    </row>
    <row r="16" spans="1:7" ht="33.75" customHeight="1" x14ac:dyDescent="0.25">
      <c r="A16" s="104" t="s">
        <v>202</v>
      </c>
      <c r="B16" s="104"/>
      <c r="C16" s="104"/>
      <c r="D16" s="104"/>
      <c r="E16" s="104"/>
      <c r="F16" s="104"/>
      <c r="G16" s="104"/>
    </row>
    <row r="17" spans="1:7" x14ac:dyDescent="0.25">
      <c r="A17" s="1" t="s">
        <v>29</v>
      </c>
    </row>
    <row r="18" spans="1:7" x14ac:dyDescent="0.25">
      <c r="A18" s="1" t="s">
        <v>30</v>
      </c>
    </row>
    <row r="19" spans="1:7" ht="35.25" customHeight="1" x14ac:dyDescent="0.25">
      <c r="A19" s="104" t="s">
        <v>177</v>
      </c>
      <c r="B19" s="104"/>
      <c r="C19" s="104"/>
      <c r="D19" s="104"/>
      <c r="E19" s="104"/>
      <c r="F19" s="104"/>
      <c r="G19" s="104"/>
    </row>
    <row r="20" spans="1:7" ht="44.25" customHeight="1" x14ac:dyDescent="0.25">
      <c r="A20" s="104" t="s">
        <v>203</v>
      </c>
      <c r="B20" s="104"/>
      <c r="C20" s="104"/>
      <c r="D20" s="104"/>
      <c r="E20" s="104"/>
      <c r="F20" s="104"/>
      <c r="G20" s="104"/>
    </row>
    <row r="21" spans="1:7" ht="50.25" customHeight="1" x14ac:dyDescent="0.25">
      <c r="A21" s="2" t="s">
        <v>10</v>
      </c>
      <c r="B21" s="2" t="s">
        <v>11</v>
      </c>
      <c r="C21" s="2" t="s">
        <v>12</v>
      </c>
      <c r="D21" s="2" t="s">
        <v>13</v>
      </c>
      <c r="E21" s="2" t="s">
        <v>14</v>
      </c>
      <c r="F21" s="2" t="s">
        <v>16</v>
      </c>
      <c r="G21" s="2" t="s">
        <v>15</v>
      </c>
    </row>
    <row r="22" spans="1:7" ht="12.75" x14ac:dyDescent="0.2">
      <c r="A22" s="4">
        <v>1</v>
      </c>
      <c r="B22" s="4">
        <v>2</v>
      </c>
      <c r="C22" s="4">
        <v>3</v>
      </c>
      <c r="D22" s="4">
        <v>4</v>
      </c>
      <c r="E22" s="4">
        <v>5</v>
      </c>
      <c r="F22" s="4">
        <v>6</v>
      </c>
      <c r="G22" s="4">
        <v>7</v>
      </c>
    </row>
    <row r="23" spans="1:7" ht="27.75" customHeight="1" x14ac:dyDescent="0.25">
      <c r="A23" s="17" t="s">
        <v>41</v>
      </c>
      <c r="B23" s="9" t="s">
        <v>18</v>
      </c>
      <c r="C23" s="18">
        <v>176693</v>
      </c>
      <c r="D23" s="18">
        <v>176679.7</v>
      </c>
      <c r="E23" s="18">
        <f>D23-C23</f>
        <v>-13.299999999988358</v>
      </c>
      <c r="F23" s="18">
        <f>D23/C23*100</f>
        <v>99.992472820089091</v>
      </c>
      <c r="G23" s="2" t="s">
        <v>204</v>
      </c>
    </row>
    <row r="24" spans="1:7" ht="42" customHeight="1" x14ac:dyDescent="0.25">
      <c r="A24" s="28" t="s">
        <v>42</v>
      </c>
      <c r="B24" s="9" t="s">
        <v>18</v>
      </c>
      <c r="C24" s="18"/>
      <c r="D24" s="18"/>
      <c r="E24" s="18"/>
      <c r="F24" s="18"/>
      <c r="G24" s="2"/>
    </row>
    <row r="25" spans="1:7" ht="26.4" x14ac:dyDescent="0.25">
      <c r="A25" s="42" t="s">
        <v>17</v>
      </c>
      <c r="B25" s="11" t="s">
        <v>18</v>
      </c>
      <c r="C25" s="12">
        <f>C23+C24</f>
        <v>176693</v>
      </c>
      <c r="D25" s="12">
        <f>D23+D24</f>
        <v>176679.7</v>
      </c>
      <c r="E25" s="12">
        <f>D25-C25</f>
        <v>-13.299999999988358</v>
      </c>
      <c r="F25" s="12">
        <f>D25/C25*100</f>
        <v>99.992472820089091</v>
      </c>
      <c r="G25" s="11"/>
    </row>
    <row r="26" spans="1:7" ht="30.75" customHeight="1" x14ac:dyDescent="0.25">
      <c r="A26" s="14" t="s">
        <v>19</v>
      </c>
      <c r="B26" s="9"/>
      <c r="C26" s="30"/>
      <c r="D26" s="30"/>
      <c r="E26" s="12"/>
      <c r="F26" s="12"/>
      <c r="G26" s="9"/>
    </row>
    <row r="27" spans="1:7" ht="35.25" customHeight="1" x14ac:dyDescent="0.25">
      <c r="A27" s="14" t="s">
        <v>207</v>
      </c>
      <c r="B27" s="48" t="s">
        <v>208</v>
      </c>
      <c r="C27" s="55">
        <v>71.7</v>
      </c>
      <c r="D27" s="55" t="s">
        <v>343</v>
      </c>
      <c r="E27" s="18"/>
      <c r="F27" s="18"/>
      <c r="G27" s="9"/>
    </row>
    <row r="28" spans="1:7" ht="31.5" customHeight="1" x14ac:dyDescent="0.25">
      <c r="A28" s="14"/>
      <c r="B28" s="2"/>
      <c r="C28" s="29"/>
      <c r="D28" s="29"/>
      <c r="E28" s="31"/>
      <c r="F28" s="18"/>
      <c r="G28" s="9"/>
    </row>
    <row r="29" spans="1:7" x14ac:dyDescent="0.25">
      <c r="A29" s="6"/>
      <c r="B29" s="7"/>
      <c r="C29" s="7"/>
      <c r="D29" s="7"/>
      <c r="E29" s="7"/>
      <c r="F29" s="7"/>
      <c r="G29" s="7"/>
    </row>
    <row r="30" spans="1:7" x14ac:dyDescent="0.25">
      <c r="A30" s="1" t="s">
        <v>206</v>
      </c>
    </row>
    <row r="31" spans="1:7" x14ac:dyDescent="0.25">
      <c r="A31" s="1" t="s">
        <v>20</v>
      </c>
    </row>
    <row r="32" spans="1:7" ht="31.5" customHeight="1" x14ac:dyDescent="0.25">
      <c r="A32" s="111" t="s">
        <v>99</v>
      </c>
      <c r="B32" s="111"/>
      <c r="C32" s="111"/>
      <c r="D32" s="111"/>
      <c r="E32" s="111"/>
      <c r="F32" s="111"/>
      <c r="G32" s="111"/>
    </row>
    <row r="33" spans="1:7" x14ac:dyDescent="0.25">
      <c r="A33" s="1" t="s">
        <v>30</v>
      </c>
    </row>
    <row r="34" spans="1:7" s="22" customFormat="1" ht="32.25" customHeight="1" x14ac:dyDescent="0.3">
      <c r="A34" s="104" t="s">
        <v>203</v>
      </c>
      <c r="B34" s="104"/>
      <c r="C34" s="104"/>
      <c r="D34" s="104"/>
      <c r="E34" s="104"/>
      <c r="F34" s="104"/>
      <c r="G34" s="104"/>
    </row>
    <row r="36" spans="1:7" ht="59.25" customHeight="1" x14ac:dyDescent="0.25">
      <c r="A36" s="2" t="s">
        <v>21</v>
      </c>
      <c r="B36" s="2" t="s">
        <v>11</v>
      </c>
      <c r="C36" s="2" t="s">
        <v>12</v>
      </c>
      <c r="D36" s="2" t="s">
        <v>13</v>
      </c>
      <c r="E36" s="2" t="s">
        <v>14</v>
      </c>
      <c r="F36" s="2" t="s">
        <v>16</v>
      </c>
      <c r="G36" s="2" t="s">
        <v>22</v>
      </c>
    </row>
    <row r="37" spans="1:7" x14ac:dyDescent="0.25">
      <c r="A37" s="4">
        <v>1</v>
      </c>
      <c r="B37" s="4">
        <v>2</v>
      </c>
      <c r="C37" s="4">
        <v>3</v>
      </c>
      <c r="D37" s="4">
        <v>4</v>
      </c>
      <c r="E37" s="4">
        <v>5</v>
      </c>
      <c r="F37" s="4">
        <v>6</v>
      </c>
      <c r="G37" s="4">
        <v>7</v>
      </c>
    </row>
    <row r="38" spans="1:7" ht="33.75" customHeight="1" x14ac:dyDescent="0.25">
      <c r="A38" s="13" t="s">
        <v>209</v>
      </c>
      <c r="B38" s="19" t="s">
        <v>36</v>
      </c>
      <c r="C38" s="62">
        <v>213</v>
      </c>
      <c r="D38" s="62">
        <v>213</v>
      </c>
      <c r="E38" s="32">
        <f>D38-C38</f>
        <v>0</v>
      </c>
      <c r="F38" s="20">
        <f>D38/C38*100</f>
        <v>100</v>
      </c>
      <c r="G38" s="13"/>
    </row>
    <row r="39" spans="1:7" ht="28.5" customHeight="1" x14ac:dyDescent="0.25">
      <c r="A39" s="13" t="s">
        <v>210</v>
      </c>
      <c r="B39" s="19"/>
      <c r="C39" s="62">
        <v>19</v>
      </c>
      <c r="D39" s="62">
        <v>19</v>
      </c>
      <c r="E39" s="32">
        <f>D39-C39</f>
        <v>0</v>
      </c>
      <c r="F39" s="20">
        <f>D39/C39*100</f>
        <v>100</v>
      </c>
      <c r="G39" s="13"/>
    </row>
    <row r="40" spans="1:7" ht="55.5" customHeight="1" x14ac:dyDescent="0.25">
      <c r="A40" s="2" t="s">
        <v>40</v>
      </c>
      <c r="B40" s="2" t="s">
        <v>11</v>
      </c>
      <c r="C40" s="2" t="s">
        <v>12</v>
      </c>
      <c r="D40" s="2" t="s">
        <v>13</v>
      </c>
      <c r="E40" s="2" t="s">
        <v>14</v>
      </c>
      <c r="F40" s="2" t="s">
        <v>16</v>
      </c>
      <c r="G40" s="2" t="s">
        <v>15</v>
      </c>
    </row>
    <row r="41" spans="1:7" x14ac:dyDescent="0.25">
      <c r="A41" s="3"/>
      <c r="B41" s="21" t="s">
        <v>18</v>
      </c>
      <c r="C41" s="3"/>
      <c r="D41" s="3"/>
      <c r="E41" s="3"/>
      <c r="F41" s="3"/>
      <c r="G41" s="3"/>
    </row>
    <row r="42" spans="1:7" x14ac:dyDescent="0.25">
      <c r="A42" s="3"/>
      <c r="B42" s="21" t="s">
        <v>18</v>
      </c>
      <c r="C42" s="3"/>
      <c r="D42" s="3"/>
      <c r="E42" s="3"/>
      <c r="F42" s="3"/>
      <c r="G42" s="3"/>
    </row>
    <row r="43" spans="1:7" ht="43.5" customHeight="1" x14ac:dyDescent="0.25">
      <c r="A43" s="16" t="s">
        <v>39</v>
      </c>
      <c r="B43" s="11" t="s">
        <v>18</v>
      </c>
      <c r="C43" s="12">
        <v>176693</v>
      </c>
      <c r="D43" s="12">
        <v>176679.7</v>
      </c>
      <c r="E43" s="12">
        <f>D43-C43</f>
        <v>-13.299999999988358</v>
      </c>
      <c r="F43" s="12">
        <f>D43/C43*100</f>
        <v>99.992472820089091</v>
      </c>
      <c r="G43" s="26" t="s">
        <v>204</v>
      </c>
    </row>
    <row r="46" spans="1:7" x14ac:dyDescent="0.25">
      <c r="C46" s="15"/>
    </row>
    <row r="47" spans="1:7" x14ac:dyDescent="0.25">
      <c r="A47" s="1" t="s">
        <v>405</v>
      </c>
      <c r="D47" s="1" t="s">
        <v>23</v>
      </c>
      <c r="F47" s="1" t="s">
        <v>403</v>
      </c>
    </row>
    <row r="48" spans="1:7" x14ac:dyDescent="0.25">
      <c r="D48" s="8" t="s">
        <v>24</v>
      </c>
      <c r="E48" s="8"/>
      <c r="F48" s="8"/>
    </row>
    <row r="50" spans="1:6" x14ac:dyDescent="0.25">
      <c r="A50" s="1" t="s">
        <v>25</v>
      </c>
      <c r="D50" s="1" t="s">
        <v>23</v>
      </c>
      <c r="F50" s="1" t="s">
        <v>404</v>
      </c>
    </row>
    <row r="51" spans="1:6" x14ac:dyDescent="0.25">
      <c r="D51" s="8" t="s">
        <v>24</v>
      </c>
      <c r="E51" s="8"/>
      <c r="F51" s="8"/>
    </row>
  </sheetData>
  <mergeCells count="10">
    <mergeCell ref="A19:G19"/>
    <mergeCell ref="A20:G20"/>
    <mergeCell ref="A32:G32"/>
    <mergeCell ref="A34:G34"/>
    <mergeCell ref="F1:G1"/>
    <mergeCell ref="F2:G2"/>
    <mergeCell ref="A4:G4"/>
    <mergeCell ref="A5:G5"/>
    <mergeCell ref="A14:G14"/>
    <mergeCell ref="A16:G16"/>
  </mergeCells>
  <pageMargins left="0.11811023622047245" right="0.11811023622047245" top="0" bottom="0" header="0" footer="0"/>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topLeftCell="A33" zoomScale="80" zoomScaleNormal="80" workbookViewId="0">
      <selection activeCell="A51" sqref="A51:XFD55"/>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39" customHeight="1" x14ac:dyDescent="0.25">
      <c r="A14" s="104" t="s">
        <v>211</v>
      </c>
      <c r="B14" s="104"/>
      <c r="C14" s="104"/>
      <c r="D14" s="104"/>
      <c r="E14" s="104"/>
      <c r="F14" s="104"/>
      <c r="G14" s="104"/>
    </row>
    <row r="15" spans="1:7" x14ac:dyDescent="0.25">
      <c r="A15" s="1" t="s">
        <v>212</v>
      </c>
    </row>
    <row r="16" spans="1:7" ht="33.75" customHeight="1" x14ac:dyDescent="0.25">
      <c r="A16" s="104" t="s">
        <v>202</v>
      </c>
      <c r="B16" s="104"/>
      <c r="C16" s="104"/>
      <c r="D16" s="104"/>
      <c r="E16" s="104"/>
      <c r="F16" s="104"/>
      <c r="G16" s="104"/>
    </row>
    <row r="17" spans="1:7" x14ac:dyDescent="0.25">
      <c r="A17" s="1" t="s">
        <v>29</v>
      </c>
    </row>
    <row r="18" spans="1:7" x14ac:dyDescent="0.25">
      <c r="A18" s="1" t="s">
        <v>30</v>
      </c>
    </row>
    <row r="19" spans="1:7" ht="35.25" customHeight="1" x14ac:dyDescent="0.25">
      <c r="A19" s="104" t="s">
        <v>177</v>
      </c>
      <c r="B19" s="104"/>
      <c r="C19" s="104"/>
      <c r="D19" s="104"/>
      <c r="E19" s="104"/>
      <c r="F19" s="104"/>
      <c r="G19" s="104"/>
    </row>
    <row r="20" spans="1:7" ht="44.25" customHeight="1" x14ac:dyDescent="0.25">
      <c r="A20" s="104" t="s">
        <v>213</v>
      </c>
      <c r="B20" s="104"/>
      <c r="C20" s="104"/>
      <c r="D20" s="104"/>
      <c r="E20" s="104"/>
      <c r="F20" s="104"/>
      <c r="G20" s="104"/>
    </row>
    <row r="21" spans="1:7" ht="50.25" customHeight="1" x14ac:dyDescent="0.25">
      <c r="A21" s="2" t="s">
        <v>10</v>
      </c>
      <c r="B21" s="2" t="s">
        <v>11</v>
      </c>
      <c r="C21" s="2" t="s">
        <v>12</v>
      </c>
      <c r="D21" s="2" t="s">
        <v>13</v>
      </c>
      <c r="E21" s="2" t="s">
        <v>14</v>
      </c>
      <c r="F21" s="2" t="s">
        <v>16</v>
      </c>
      <c r="G21" s="2" t="s">
        <v>15</v>
      </c>
    </row>
    <row r="22" spans="1:7" ht="12.75" x14ac:dyDescent="0.2">
      <c r="A22" s="4">
        <v>1</v>
      </c>
      <c r="B22" s="4">
        <v>2</v>
      </c>
      <c r="C22" s="4">
        <v>3</v>
      </c>
      <c r="D22" s="4">
        <v>4</v>
      </c>
      <c r="E22" s="4">
        <v>5</v>
      </c>
      <c r="F22" s="4">
        <v>6</v>
      </c>
      <c r="G22" s="4">
        <v>7</v>
      </c>
    </row>
    <row r="23" spans="1:7" ht="27.75" customHeight="1" x14ac:dyDescent="0.25">
      <c r="A23" s="17" t="s">
        <v>41</v>
      </c>
      <c r="B23" s="9" t="s">
        <v>18</v>
      </c>
      <c r="C23" s="18">
        <v>340527</v>
      </c>
      <c r="D23" s="18">
        <v>340525.1</v>
      </c>
      <c r="E23" s="18">
        <f>D23-C23</f>
        <v>-1.9000000000232831</v>
      </c>
      <c r="F23" s="18">
        <f>D23/C23*100</f>
        <v>99.999442041306551</v>
      </c>
      <c r="G23" s="2" t="s">
        <v>214</v>
      </c>
    </row>
    <row r="24" spans="1:7" ht="23.4" customHeight="1" x14ac:dyDescent="0.25">
      <c r="A24" s="28" t="s">
        <v>42</v>
      </c>
      <c r="B24" s="9" t="s">
        <v>18</v>
      </c>
      <c r="C24" s="18"/>
      <c r="D24" s="18"/>
      <c r="E24" s="18"/>
      <c r="F24" s="18"/>
      <c r="G24" s="2"/>
    </row>
    <row r="25" spans="1:7" ht="26.4" x14ac:dyDescent="0.25">
      <c r="A25" s="42" t="s">
        <v>17</v>
      </c>
      <c r="B25" s="11" t="s">
        <v>18</v>
      </c>
      <c r="C25" s="12">
        <f>C23+C24</f>
        <v>340527</v>
      </c>
      <c r="D25" s="12">
        <f>D23+D24</f>
        <v>340525.1</v>
      </c>
      <c r="E25" s="12">
        <f>D25-C25</f>
        <v>-1.9000000000232831</v>
      </c>
      <c r="F25" s="12">
        <f>D25/C25*100</f>
        <v>99.999442041306551</v>
      </c>
      <c r="G25" s="11"/>
    </row>
    <row r="26" spans="1:7" ht="30.75" customHeight="1" x14ac:dyDescent="0.25">
      <c r="A26" s="14" t="s">
        <v>19</v>
      </c>
      <c r="B26" s="9"/>
      <c r="C26" s="30"/>
      <c r="D26" s="30"/>
      <c r="E26" s="12"/>
      <c r="F26" s="12"/>
      <c r="G26" s="9"/>
    </row>
    <row r="27" spans="1:7" ht="30" customHeight="1" x14ac:dyDescent="0.25">
      <c r="A27" s="14" t="s">
        <v>207</v>
      </c>
      <c r="B27" s="48" t="s">
        <v>208</v>
      </c>
      <c r="C27" s="55">
        <v>71.7</v>
      </c>
      <c r="D27" s="55" t="s">
        <v>343</v>
      </c>
      <c r="E27" s="18"/>
      <c r="F27" s="18"/>
      <c r="G27" s="9"/>
    </row>
    <row r="28" spans="1:7" ht="31.5" customHeight="1" x14ac:dyDescent="0.2">
      <c r="A28" s="14"/>
      <c r="B28" s="2"/>
      <c r="C28" s="29"/>
      <c r="D28" s="29"/>
      <c r="E28" s="31"/>
      <c r="F28" s="18"/>
      <c r="G28" s="9"/>
    </row>
    <row r="29" spans="1:7" x14ac:dyDescent="0.25">
      <c r="A29" s="6"/>
      <c r="B29" s="7"/>
      <c r="C29" s="7"/>
      <c r="D29" s="7"/>
      <c r="E29" s="7"/>
      <c r="F29" s="7"/>
      <c r="G29" s="7"/>
    </row>
    <row r="30" spans="1:7" x14ac:dyDescent="0.25">
      <c r="A30" s="1" t="s">
        <v>223</v>
      </c>
    </row>
    <row r="31" spans="1:7" x14ac:dyDescent="0.25">
      <c r="A31" s="1" t="s">
        <v>20</v>
      </c>
    </row>
    <row r="32" spans="1:7" ht="31.5" customHeight="1" x14ac:dyDescent="0.25">
      <c r="A32" s="111" t="s">
        <v>99</v>
      </c>
      <c r="B32" s="111"/>
      <c r="C32" s="111"/>
      <c r="D32" s="111"/>
      <c r="E32" s="111"/>
      <c r="F32" s="111"/>
      <c r="G32" s="111"/>
    </row>
    <row r="33" spans="1:7" x14ac:dyDescent="0.25">
      <c r="A33" s="1" t="s">
        <v>30</v>
      </c>
    </row>
    <row r="34" spans="1:7" s="22" customFormat="1" ht="32.25" customHeight="1" x14ac:dyDescent="0.3">
      <c r="A34" s="104" t="s">
        <v>213</v>
      </c>
      <c r="B34" s="104"/>
      <c r="C34" s="104"/>
      <c r="D34" s="104"/>
      <c r="E34" s="104"/>
      <c r="F34" s="104"/>
      <c r="G34" s="104"/>
    </row>
    <row r="36" spans="1:7" ht="59.25" customHeight="1" x14ac:dyDescent="0.25">
      <c r="A36" s="2" t="s">
        <v>21</v>
      </c>
      <c r="B36" s="2" t="s">
        <v>11</v>
      </c>
      <c r="C36" s="2" t="s">
        <v>12</v>
      </c>
      <c r="D36" s="2" t="s">
        <v>13</v>
      </c>
      <c r="E36" s="2" t="s">
        <v>14</v>
      </c>
      <c r="F36" s="2" t="s">
        <v>16</v>
      </c>
      <c r="G36" s="2" t="s">
        <v>22</v>
      </c>
    </row>
    <row r="37" spans="1:7" x14ac:dyDescent="0.25">
      <c r="A37" s="4">
        <v>1</v>
      </c>
      <c r="B37" s="4">
        <v>2</v>
      </c>
      <c r="C37" s="4">
        <v>3</v>
      </c>
      <c r="D37" s="4">
        <v>4</v>
      </c>
      <c r="E37" s="4">
        <v>5</v>
      </c>
      <c r="F37" s="4">
        <v>6</v>
      </c>
      <c r="G37" s="4">
        <v>7</v>
      </c>
    </row>
    <row r="38" spans="1:7" ht="43.8" customHeight="1" x14ac:dyDescent="0.25">
      <c r="A38" s="13" t="s">
        <v>215</v>
      </c>
      <c r="B38" s="19" t="s">
        <v>36</v>
      </c>
      <c r="C38" s="62">
        <v>31</v>
      </c>
      <c r="D38" s="62">
        <v>31</v>
      </c>
      <c r="E38" s="32">
        <f>D38-C38</f>
        <v>0</v>
      </c>
      <c r="F38" s="20">
        <f>D38/C38*100</f>
        <v>100</v>
      </c>
      <c r="G38" s="13"/>
    </row>
    <row r="39" spans="1:7" ht="31.2" customHeight="1" x14ac:dyDescent="0.25">
      <c r="A39" s="85" t="s">
        <v>374</v>
      </c>
      <c r="B39" s="19" t="s">
        <v>36</v>
      </c>
      <c r="C39" s="62">
        <v>61</v>
      </c>
      <c r="D39" s="62">
        <v>61</v>
      </c>
      <c r="E39" s="32">
        <f>D39-C39</f>
        <v>0</v>
      </c>
      <c r="F39" s="20">
        <f>D39/C39*100</f>
        <v>100</v>
      </c>
      <c r="G39" s="13"/>
    </row>
    <row r="40" spans="1:7" ht="48" customHeight="1" x14ac:dyDescent="0.25">
      <c r="A40" s="13" t="s">
        <v>216</v>
      </c>
      <c r="B40" s="19" t="s">
        <v>36</v>
      </c>
      <c r="C40" s="62">
        <v>46</v>
      </c>
      <c r="D40" s="62">
        <v>46</v>
      </c>
      <c r="E40" s="32">
        <f t="shared" ref="E40:E42" si="0">D40-C40</f>
        <v>0</v>
      </c>
      <c r="F40" s="20">
        <f t="shared" ref="F40:F42" si="1">D40/C40*100</f>
        <v>100</v>
      </c>
      <c r="G40" s="13"/>
    </row>
    <row r="41" spans="1:7" ht="30" customHeight="1" x14ac:dyDescent="0.25">
      <c r="A41" s="13" t="s">
        <v>217</v>
      </c>
      <c r="B41" s="19" t="s">
        <v>36</v>
      </c>
      <c r="C41" s="62">
        <v>0</v>
      </c>
      <c r="D41" s="62">
        <v>0</v>
      </c>
      <c r="E41" s="32">
        <f t="shared" si="0"/>
        <v>0</v>
      </c>
      <c r="F41" s="20" t="e">
        <f t="shared" si="1"/>
        <v>#DIV/0!</v>
      </c>
      <c r="G41" s="13"/>
    </row>
    <row r="42" spans="1:7" ht="30.6" customHeight="1" x14ac:dyDescent="0.25">
      <c r="A42" s="13" t="s">
        <v>218</v>
      </c>
      <c r="B42" s="19" t="s">
        <v>36</v>
      </c>
      <c r="C42" s="62">
        <v>0</v>
      </c>
      <c r="D42" s="62">
        <v>0</v>
      </c>
      <c r="E42" s="32">
        <f t="shared" si="0"/>
        <v>0</v>
      </c>
      <c r="F42" s="20" t="e">
        <f t="shared" si="1"/>
        <v>#DIV/0!</v>
      </c>
      <c r="G42" s="13"/>
    </row>
    <row r="43" spans="1:7" ht="28.5" customHeight="1" x14ac:dyDescent="0.25">
      <c r="A43" s="13" t="s">
        <v>219</v>
      </c>
      <c r="B43" s="19" t="s">
        <v>36</v>
      </c>
      <c r="C43" s="62">
        <v>11</v>
      </c>
      <c r="D43" s="62">
        <v>11</v>
      </c>
      <c r="E43" s="32">
        <f>D43-C43</f>
        <v>0</v>
      </c>
      <c r="F43" s="20">
        <f>D43/C43*100</f>
        <v>100</v>
      </c>
      <c r="G43" s="13"/>
    </row>
    <row r="44" spans="1:7" ht="55.5" customHeight="1" x14ac:dyDescent="0.25">
      <c r="A44" s="2" t="s">
        <v>40</v>
      </c>
      <c r="B44" s="2" t="s">
        <v>11</v>
      </c>
      <c r="C44" s="2" t="s">
        <v>12</v>
      </c>
      <c r="D44" s="2" t="s">
        <v>13</v>
      </c>
      <c r="E44" s="2" t="s">
        <v>14</v>
      </c>
      <c r="F44" s="2" t="s">
        <v>16</v>
      </c>
      <c r="G44" s="2" t="s">
        <v>15</v>
      </c>
    </row>
    <row r="45" spans="1:7" x14ac:dyDescent="0.25">
      <c r="A45" s="3"/>
      <c r="B45" s="21" t="s">
        <v>18</v>
      </c>
      <c r="C45" s="3"/>
      <c r="D45" s="3"/>
      <c r="E45" s="3"/>
      <c r="F45" s="3"/>
      <c r="G45" s="3"/>
    </row>
    <row r="46" spans="1:7" x14ac:dyDescent="0.25">
      <c r="A46" s="3"/>
      <c r="B46" s="21" t="s">
        <v>18</v>
      </c>
      <c r="C46" s="3"/>
      <c r="D46" s="3"/>
      <c r="E46" s="3"/>
      <c r="F46" s="3"/>
      <c r="G46" s="3"/>
    </row>
    <row r="47" spans="1:7" ht="43.5" customHeight="1" x14ac:dyDescent="0.25">
      <c r="A47" s="16" t="s">
        <v>39</v>
      </c>
      <c r="B47" s="11" t="s">
        <v>18</v>
      </c>
      <c r="C47" s="12">
        <v>340527</v>
      </c>
      <c r="D47" s="12">
        <v>340525.1</v>
      </c>
      <c r="E47" s="12">
        <f>D47-C47</f>
        <v>-1.9000000000232831</v>
      </c>
      <c r="F47" s="12">
        <f>D47/C47*100</f>
        <v>99.999442041306551</v>
      </c>
      <c r="G47" s="26" t="s">
        <v>214</v>
      </c>
    </row>
    <row r="50" spans="1:6" x14ac:dyDescent="0.25">
      <c r="C50" s="15"/>
    </row>
    <row r="51" spans="1:6" x14ac:dyDescent="0.25">
      <c r="A51" s="1" t="s">
        <v>405</v>
      </c>
      <c r="D51" s="1" t="s">
        <v>23</v>
      </c>
      <c r="F51" s="1" t="s">
        <v>403</v>
      </c>
    </row>
    <row r="52" spans="1:6" x14ac:dyDescent="0.25">
      <c r="D52" s="8" t="s">
        <v>24</v>
      </c>
      <c r="E52" s="8"/>
      <c r="F52" s="8"/>
    </row>
    <row r="54" spans="1:6" x14ac:dyDescent="0.25">
      <c r="A54" s="1" t="s">
        <v>25</v>
      </c>
      <c r="D54" s="1" t="s">
        <v>23</v>
      </c>
      <c r="F54" s="1" t="s">
        <v>404</v>
      </c>
    </row>
    <row r="55" spans="1:6" x14ac:dyDescent="0.25">
      <c r="D55" s="8" t="s">
        <v>24</v>
      </c>
      <c r="E55" s="8"/>
      <c r="F55" s="8"/>
    </row>
  </sheetData>
  <mergeCells count="10">
    <mergeCell ref="A19:G19"/>
    <mergeCell ref="A20:G20"/>
    <mergeCell ref="A32:G32"/>
    <mergeCell ref="A34:G34"/>
    <mergeCell ref="F1:G1"/>
    <mergeCell ref="F2:G2"/>
    <mergeCell ref="A4:G4"/>
    <mergeCell ref="A5:G5"/>
    <mergeCell ref="A14:G14"/>
    <mergeCell ref="A16:G16"/>
  </mergeCells>
  <pageMargins left="0.11811023622047245" right="0.11811023622047245" top="0" bottom="0" header="0" footer="0"/>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topLeftCell="A28" zoomScale="70" zoomScaleNormal="70" workbookViewId="0">
      <selection activeCell="A47" sqref="A47:XFD51"/>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39" customHeight="1" x14ac:dyDescent="0.25">
      <c r="A14" s="104" t="s">
        <v>220</v>
      </c>
      <c r="B14" s="104"/>
      <c r="C14" s="104"/>
      <c r="D14" s="104"/>
      <c r="E14" s="104"/>
      <c r="F14" s="104"/>
      <c r="G14" s="104"/>
    </row>
    <row r="15" spans="1:7" x14ac:dyDescent="0.25">
      <c r="A15" s="1" t="s">
        <v>212</v>
      </c>
    </row>
    <row r="16" spans="1:7" ht="33.75" customHeight="1" x14ac:dyDescent="0.25">
      <c r="A16" s="104" t="s">
        <v>202</v>
      </c>
      <c r="B16" s="104"/>
      <c r="C16" s="104"/>
      <c r="D16" s="104"/>
      <c r="E16" s="104"/>
      <c r="F16" s="104"/>
      <c r="G16" s="104"/>
    </row>
    <row r="17" spans="1:7" x14ac:dyDescent="0.25">
      <c r="A17" s="1" t="s">
        <v>29</v>
      </c>
    </row>
    <row r="18" spans="1:7" x14ac:dyDescent="0.25">
      <c r="A18" s="1" t="s">
        <v>30</v>
      </c>
    </row>
    <row r="19" spans="1:7" ht="35.25" customHeight="1" x14ac:dyDescent="0.25">
      <c r="A19" s="104" t="s">
        <v>177</v>
      </c>
      <c r="B19" s="104"/>
      <c r="C19" s="104"/>
      <c r="D19" s="104"/>
      <c r="E19" s="104"/>
      <c r="F19" s="104"/>
      <c r="G19" s="104"/>
    </row>
    <row r="20" spans="1:7" ht="36" customHeight="1" x14ac:dyDescent="0.25">
      <c r="A20" s="104" t="s">
        <v>221</v>
      </c>
      <c r="B20" s="104"/>
      <c r="C20" s="104"/>
      <c r="D20" s="104"/>
      <c r="E20" s="104"/>
      <c r="F20" s="104"/>
      <c r="G20" s="104"/>
    </row>
    <row r="21" spans="1:7" ht="53.4" customHeight="1" x14ac:dyDescent="0.25">
      <c r="A21" s="2" t="s">
        <v>10</v>
      </c>
      <c r="B21" s="2" t="s">
        <v>11</v>
      </c>
      <c r="C21" s="2" t="s">
        <v>12</v>
      </c>
      <c r="D21" s="2" t="s">
        <v>13</v>
      </c>
      <c r="E21" s="2" t="s">
        <v>14</v>
      </c>
      <c r="F21" s="2" t="s">
        <v>16</v>
      </c>
      <c r="G21" s="2" t="s">
        <v>15</v>
      </c>
    </row>
    <row r="22" spans="1:7" ht="12.75" x14ac:dyDescent="0.2">
      <c r="A22" s="4">
        <v>1</v>
      </c>
      <c r="B22" s="4">
        <v>2</v>
      </c>
      <c r="C22" s="4">
        <v>3</v>
      </c>
      <c r="D22" s="4">
        <v>4</v>
      </c>
      <c r="E22" s="4">
        <v>5</v>
      </c>
      <c r="F22" s="4">
        <v>6</v>
      </c>
      <c r="G22" s="4">
        <v>7</v>
      </c>
    </row>
    <row r="23" spans="1:7" ht="27.75" customHeight="1" x14ac:dyDescent="0.25">
      <c r="A23" s="17" t="s">
        <v>41</v>
      </c>
      <c r="B23" s="9" t="s">
        <v>18</v>
      </c>
      <c r="C23" s="18">
        <v>676330</v>
      </c>
      <c r="D23" s="18">
        <v>676328</v>
      </c>
      <c r="E23" s="18">
        <f>D23-C23</f>
        <v>-2</v>
      </c>
      <c r="F23" s="18">
        <f>D23/C23*100</f>
        <v>99.999704286369081</v>
      </c>
      <c r="G23" s="2" t="s">
        <v>222</v>
      </c>
    </row>
    <row r="24" spans="1:7" ht="42" customHeight="1" x14ac:dyDescent="0.25">
      <c r="A24" s="28" t="s">
        <v>42</v>
      </c>
      <c r="B24" s="9" t="s">
        <v>18</v>
      </c>
      <c r="C24" s="18"/>
      <c r="D24" s="18"/>
      <c r="E24" s="18"/>
      <c r="F24" s="18"/>
      <c r="G24" s="2"/>
    </row>
    <row r="25" spans="1:7" ht="26.4" x14ac:dyDescent="0.25">
      <c r="A25" s="42" t="s">
        <v>17</v>
      </c>
      <c r="B25" s="11" t="s">
        <v>18</v>
      </c>
      <c r="C25" s="12">
        <f>C23+C24</f>
        <v>676330</v>
      </c>
      <c r="D25" s="12">
        <f>D23+D24</f>
        <v>676328</v>
      </c>
      <c r="E25" s="12">
        <f>D25-C25</f>
        <v>-2</v>
      </c>
      <c r="F25" s="12">
        <f>D25/C25*100</f>
        <v>99.999704286369081</v>
      </c>
      <c r="G25" s="11"/>
    </row>
    <row r="26" spans="1:7" ht="30.75" customHeight="1" x14ac:dyDescent="0.25">
      <c r="A26" s="14" t="s">
        <v>19</v>
      </c>
      <c r="B26" s="9"/>
      <c r="C26" s="30"/>
      <c r="D26" s="30"/>
      <c r="E26" s="12"/>
      <c r="F26" s="12"/>
      <c r="G26" s="9"/>
    </row>
    <row r="27" spans="1:7" ht="35.25" customHeight="1" x14ac:dyDescent="0.25">
      <c r="A27" s="14" t="s">
        <v>207</v>
      </c>
      <c r="B27" s="48" t="s">
        <v>208</v>
      </c>
      <c r="C27" s="55">
        <v>71.7</v>
      </c>
      <c r="D27" s="55" t="s">
        <v>343</v>
      </c>
      <c r="E27" s="18"/>
      <c r="F27" s="18"/>
      <c r="G27" s="9"/>
    </row>
    <row r="28" spans="1:7" ht="31.5" customHeight="1" x14ac:dyDescent="0.25">
      <c r="A28" s="14"/>
      <c r="B28" s="2"/>
      <c r="C28" s="29"/>
      <c r="D28" s="29"/>
      <c r="E28" s="31"/>
      <c r="F28" s="18"/>
      <c r="G28" s="9"/>
    </row>
    <row r="29" spans="1:7" x14ac:dyDescent="0.25">
      <c r="A29" s="6"/>
      <c r="B29" s="7"/>
      <c r="C29" s="7"/>
      <c r="D29" s="7"/>
      <c r="E29" s="7"/>
      <c r="F29" s="7"/>
      <c r="G29" s="7"/>
    </row>
    <row r="30" spans="1:7" x14ac:dyDescent="0.25">
      <c r="A30" s="1" t="s">
        <v>224</v>
      </c>
    </row>
    <row r="31" spans="1:7" x14ac:dyDescent="0.25">
      <c r="A31" s="1" t="s">
        <v>20</v>
      </c>
    </row>
    <row r="32" spans="1:7" ht="31.5" customHeight="1" x14ac:dyDescent="0.25">
      <c r="A32" s="111" t="s">
        <v>99</v>
      </c>
      <c r="B32" s="111"/>
      <c r="C32" s="111"/>
      <c r="D32" s="111"/>
      <c r="E32" s="111"/>
      <c r="F32" s="111"/>
      <c r="G32" s="111"/>
    </row>
    <row r="33" spans="1:7" x14ac:dyDescent="0.25">
      <c r="A33" s="1" t="s">
        <v>30</v>
      </c>
    </row>
    <row r="34" spans="1:7" s="22" customFormat="1" ht="32.25" customHeight="1" x14ac:dyDescent="0.3">
      <c r="A34" s="104" t="s">
        <v>221</v>
      </c>
      <c r="B34" s="104"/>
      <c r="C34" s="104"/>
      <c r="D34" s="104"/>
      <c r="E34" s="104"/>
      <c r="F34" s="104"/>
      <c r="G34" s="104"/>
    </row>
    <row r="36" spans="1:7" ht="59.25" customHeight="1" x14ac:dyDescent="0.25">
      <c r="A36" s="2" t="s">
        <v>21</v>
      </c>
      <c r="B36" s="2" t="s">
        <v>11</v>
      </c>
      <c r="C36" s="2" t="s">
        <v>12</v>
      </c>
      <c r="D36" s="2" t="s">
        <v>13</v>
      </c>
      <c r="E36" s="2" t="s">
        <v>14</v>
      </c>
      <c r="F36" s="2" t="s">
        <v>16</v>
      </c>
      <c r="G36" s="2" t="s">
        <v>22</v>
      </c>
    </row>
    <row r="37" spans="1:7" x14ac:dyDescent="0.25">
      <c r="A37" s="4">
        <v>1</v>
      </c>
      <c r="B37" s="4">
        <v>2</v>
      </c>
      <c r="C37" s="4">
        <v>3</v>
      </c>
      <c r="D37" s="4">
        <v>4</v>
      </c>
      <c r="E37" s="4">
        <v>5</v>
      </c>
      <c r="F37" s="4">
        <v>6</v>
      </c>
      <c r="G37" s="4">
        <v>7</v>
      </c>
    </row>
    <row r="38" spans="1:7" ht="54.75" customHeight="1" x14ac:dyDescent="0.25">
      <c r="A38" s="13" t="s">
        <v>225</v>
      </c>
      <c r="B38" s="19" t="s">
        <v>36</v>
      </c>
      <c r="C38" s="62">
        <v>27</v>
      </c>
      <c r="D38" s="62">
        <v>27</v>
      </c>
      <c r="E38" s="20">
        <f>D38-C38</f>
        <v>0</v>
      </c>
      <c r="F38" s="20">
        <f>D38/C38*100</f>
        <v>100</v>
      </c>
      <c r="G38" s="13"/>
    </row>
    <row r="39" spans="1:7" ht="54.75" customHeight="1" x14ac:dyDescent="0.25">
      <c r="A39" s="13" t="s">
        <v>226</v>
      </c>
      <c r="B39" s="19" t="s">
        <v>36</v>
      </c>
      <c r="C39" s="62">
        <v>15</v>
      </c>
      <c r="D39" s="62">
        <v>15</v>
      </c>
      <c r="E39" s="20">
        <f t="shared" ref="E39" si="0">D39-C39</f>
        <v>0</v>
      </c>
      <c r="F39" s="20">
        <f t="shared" ref="F39" si="1">D39/C39*100</f>
        <v>100</v>
      </c>
      <c r="G39" s="13"/>
    </row>
    <row r="40" spans="1:7" ht="55.5" customHeight="1" x14ac:dyDescent="0.25">
      <c r="A40" s="2" t="s">
        <v>40</v>
      </c>
      <c r="B40" s="2" t="s">
        <v>11</v>
      </c>
      <c r="C40" s="2" t="s">
        <v>12</v>
      </c>
      <c r="D40" s="2" t="s">
        <v>13</v>
      </c>
      <c r="E40" s="2" t="s">
        <v>14</v>
      </c>
      <c r="F40" s="2" t="s">
        <v>16</v>
      </c>
      <c r="G40" s="2" t="s">
        <v>15</v>
      </c>
    </row>
    <row r="41" spans="1:7" x14ac:dyDescent="0.25">
      <c r="A41" s="3"/>
      <c r="B41" s="21" t="s">
        <v>18</v>
      </c>
      <c r="C41" s="3"/>
      <c r="D41" s="3"/>
      <c r="E41" s="3"/>
      <c r="F41" s="3"/>
      <c r="G41" s="3"/>
    </row>
    <row r="42" spans="1:7" x14ac:dyDescent="0.25">
      <c r="A42" s="3"/>
      <c r="B42" s="21" t="s">
        <v>18</v>
      </c>
      <c r="C42" s="3"/>
      <c r="D42" s="3"/>
      <c r="E42" s="3"/>
      <c r="F42" s="3"/>
      <c r="G42" s="3"/>
    </row>
    <row r="43" spans="1:7" ht="43.5" customHeight="1" x14ac:dyDescent="0.25">
      <c r="A43" s="16" t="s">
        <v>39</v>
      </c>
      <c r="B43" s="11" t="s">
        <v>18</v>
      </c>
      <c r="C43" s="12">
        <v>676330</v>
      </c>
      <c r="D43" s="12">
        <v>676328</v>
      </c>
      <c r="E43" s="12">
        <f>D43-C43</f>
        <v>-2</v>
      </c>
      <c r="F43" s="12">
        <f>D43/C43*100</f>
        <v>99.999704286369081</v>
      </c>
      <c r="G43" s="26" t="s">
        <v>222</v>
      </c>
    </row>
    <row r="46" spans="1:7" x14ac:dyDescent="0.25">
      <c r="C46" s="15"/>
    </row>
    <row r="47" spans="1:7" x14ac:dyDescent="0.25">
      <c r="A47" s="1" t="s">
        <v>405</v>
      </c>
      <c r="D47" s="1" t="s">
        <v>23</v>
      </c>
      <c r="F47" s="1" t="s">
        <v>403</v>
      </c>
    </row>
    <row r="48" spans="1:7" x14ac:dyDescent="0.25">
      <c r="D48" s="8" t="s">
        <v>24</v>
      </c>
      <c r="E48" s="8"/>
      <c r="F48" s="8"/>
    </row>
    <row r="50" spans="1:6" x14ac:dyDescent="0.25">
      <c r="A50" s="1" t="s">
        <v>25</v>
      </c>
      <c r="D50" s="1" t="s">
        <v>23</v>
      </c>
      <c r="F50" s="1" t="s">
        <v>404</v>
      </c>
    </row>
    <row r="51" spans="1:6" x14ac:dyDescent="0.25">
      <c r="D51" s="8" t="s">
        <v>24</v>
      </c>
      <c r="E51" s="8"/>
      <c r="F51" s="8"/>
    </row>
  </sheetData>
  <mergeCells count="10">
    <mergeCell ref="A19:G19"/>
    <mergeCell ref="A20:G20"/>
    <mergeCell ref="A32:G32"/>
    <mergeCell ref="A34:G34"/>
    <mergeCell ref="F1:G1"/>
    <mergeCell ref="F2:G2"/>
    <mergeCell ref="A4:G4"/>
    <mergeCell ref="A5:G5"/>
    <mergeCell ref="A14:G14"/>
    <mergeCell ref="A16:G16"/>
  </mergeCells>
  <pageMargins left="0.11811023622047245" right="0.11811023622047245" top="0" bottom="0"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topLeftCell="A28" zoomScale="80" zoomScaleNormal="80" workbookViewId="0">
      <selection activeCell="C26" sqref="C26:D26"/>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x14ac:dyDescent="0.25">
      <c r="A14" s="1" t="s">
        <v>27</v>
      </c>
    </row>
    <row r="15" spans="1:7" x14ac:dyDescent="0.25">
      <c r="A15" s="1" t="s">
        <v>196</v>
      </c>
    </row>
    <row r="16" spans="1:7" x14ac:dyDescent="0.25">
      <c r="A16" s="1" t="s">
        <v>28</v>
      </c>
    </row>
    <row r="17" spans="1:7" x14ac:dyDescent="0.25">
      <c r="A17" s="1" t="s">
        <v>29</v>
      </c>
    </row>
    <row r="18" spans="1:7" x14ac:dyDescent="0.25">
      <c r="A18" s="1" t="s">
        <v>30</v>
      </c>
    </row>
    <row r="19" spans="1:7" x14ac:dyDescent="0.25">
      <c r="A19" s="1" t="s">
        <v>31</v>
      </c>
    </row>
    <row r="20" spans="1:7" ht="31.5" customHeight="1" x14ac:dyDescent="0.25">
      <c r="A20" s="104" t="s">
        <v>32</v>
      </c>
      <c r="B20" s="104"/>
      <c r="C20" s="104"/>
      <c r="D20" s="104"/>
      <c r="E20" s="104"/>
      <c r="F20" s="104"/>
      <c r="G20" s="104"/>
    </row>
    <row r="21" spans="1:7" ht="50.25" customHeight="1" x14ac:dyDescent="0.25">
      <c r="A21" s="2" t="s">
        <v>10</v>
      </c>
      <c r="B21" s="2" t="s">
        <v>11</v>
      </c>
      <c r="C21" s="2" t="s">
        <v>12</v>
      </c>
      <c r="D21" s="2" t="s">
        <v>13</v>
      </c>
      <c r="E21" s="2" t="s">
        <v>14</v>
      </c>
      <c r="F21" s="2" t="s">
        <v>16</v>
      </c>
      <c r="G21" s="2" t="s">
        <v>15</v>
      </c>
    </row>
    <row r="22" spans="1:7" ht="12.75" x14ac:dyDescent="0.2">
      <c r="A22" s="4">
        <v>1</v>
      </c>
      <c r="B22" s="4">
        <v>2</v>
      </c>
      <c r="C22" s="4">
        <v>3</v>
      </c>
      <c r="D22" s="4">
        <v>4</v>
      </c>
      <c r="E22" s="4">
        <v>5</v>
      </c>
      <c r="F22" s="4">
        <v>6</v>
      </c>
      <c r="G22" s="4">
        <v>7</v>
      </c>
    </row>
    <row r="23" spans="1:7" ht="27.75" customHeight="1" x14ac:dyDescent="0.25">
      <c r="A23" s="17" t="s">
        <v>41</v>
      </c>
      <c r="B23" s="9" t="s">
        <v>18</v>
      </c>
      <c r="C23" s="18">
        <v>48</v>
      </c>
      <c r="D23" s="18">
        <v>48</v>
      </c>
      <c r="E23" s="18">
        <f>D23-C23</f>
        <v>0</v>
      </c>
      <c r="F23" s="18">
        <f>D23/C23*100</f>
        <v>100</v>
      </c>
      <c r="G23" s="9"/>
    </row>
    <row r="24" spans="1:7" ht="21" customHeight="1" x14ac:dyDescent="0.25">
      <c r="A24" s="17" t="s">
        <v>42</v>
      </c>
      <c r="B24" s="9" t="s">
        <v>18</v>
      </c>
      <c r="C24" s="18">
        <v>3868</v>
      </c>
      <c r="D24" s="18">
        <v>3868</v>
      </c>
      <c r="E24" s="18">
        <f>D24-C24</f>
        <v>0</v>
      </c>
      <c r="F24" s="18">
        <f>D24/C24*100</f>
        <v>100</v>
      </c>
      <c r="G24" s="9"/>
    </row>
    <row r="25" spans="1:7" ht="37.200000000000003" customHeight="1" x14ac:dyDescent="0.25">
      <c r="A25" s="42" t="s">
        <v>17</v>
      </c>
      <c r="B25" s="11" t="s">
        <v>18</v>
      </c>
      <c r="C25" s="12">
        <v>3916</v>
      </c>
      <c r="D25" s="12">
        <v>3916</v>
      </c>
      <c r="E25" s="12">
        <f>D25-C25</f>
        <v>0</v>
      </c>
      <c r="F25" s="12">
        <f>D25/C25*100</f>
        <v>100</v>
      </c>
      <c r="G25" s="11"/>
    </row>
    <row r="26" spans="1:7" ht="220.8" customHeight="1" x14ac:dyDescent="0.25">
      <c r="A26" s="14" t="s">
        <v>19</v>
      </c>
      <c r="B26" s="9"/>
      <c r="C26" s="71" t="s">
        <v>406</v>
      </c>
      <c r="D26" s="77" t="s">
        <v>407</v>
      </c>
      <c r="E26" s="9"/>
      <c r="F26" s="9"/>
      <c r="G26" s="9"/>
    </row>
    <row r="27" spans="1:7" x14ac:dyDescent="0.25">
      <c r="A27" s="5"/>
      <c r="B27" s="9"/>
      <c r="C27" s="9"/>
      <c r="D27" s="9"/>
      <c r="E27" s="9"/>
      <c r="F27" s="9"/>
      <c r="G27" s="9"/>
    </row>
    <row r="28" spans="1:7" x14ac:dyDescent="0.25">
      <c r="A28" s="6"/>
      <c r="B28" s="7"/>
      <c r="C28" s="7"/>
      <c r="D28" s="7"/>
      <c r="E28" s="7"/>
      <c r="F28" s="7"/>
      <c r="G28" s="7"/>
    </row>
    <row r="29" spans="1:7" hidden="1" x14ac:dyDescent="0.25">
      <c r="A29" s="1" t="s">
        <v>37</v>
      </c>
    </row>
    <row r="30" spans="1:7" hidden="1" x14ac:dyDescent="0.25">
      <c r="A30" s="1" t="s">
        <v>20</v>
      </c>
    </row>
    <row r="31" spans="1:7" ht="41.25" hidden="1" customHeight="1" x14ac:dyDescent="0.25">
      <c r="A31" s="109" t="s">
        <v>129</v>
      </c>
      <c r="B31" s="109"/>
      <c r="C31" s="109"/>
      <c r="D31" s="109"/>
      <c r="E31" s="109"/>
      <c r="F31" s="109"/>
      <c r="G31" s="109"/>
    </row>
    <row r="32" spans="1:7" hidden="1" x14ac:dyDescent="0.25">
      <c r="A32" s="1" t="s">
        <v>30</v>
      </c>
    </row>
    <row r="33" spans="1:7" s="22" customFormat="1" ht="24.75" hidden="1" customHeight="1" x14ac:dyDescent="0.3">
      <c r="A33" s="104" t="s">
        <v>57</v>
      </c>
      <c r="B33" s="104"/>
      <c r="C33" s="104"/>
      <c r="D33" s="104"/>
      <c r="E33" s="104"/>
      <c r="F33" s="104"/>
      <c r="G33" s="104"/>
    </row>
    <row r="34" spans="1:7" hidden="1" x14ac:dyDescent="0.25"/>
    <row r="35" spans="1:7" ht="59.25" hidden="1" customHeight="1" x14ac:dyDescent="0.25">
      <c r="A35" s="2" t="s">
        <v>21</v>
      </c>
      <c r="B35" s="2" t="s">
        <v>11</v>
      </c>
      <c r="C35" s="2" t="s">
        <v>12</v>
      </c>
      <c r="D35" s="2" t="s">
        <v>13</v>
      </c>
      <c r="E35" s="2" t="s">
        <v>14</v>
      </c>
      <c r="F35" s="2" t="s">
        <v>16</v>
      </c>
      <c r="G35" s="2" t="s">
        <v>22</v>
      </c>
    </row>
    <row r="36" spans="1:7" hidden="1" x14ac:dyDescent="0.25">
      <c r="A36" s="4">
        <v>1</v>
      </c>
      <c r="B36" s="4">
        <v>2</v>
      </c>
      <c r="C36" s="4">
        <v>3</v>
      </c>
      <c r="D36" s="4">
        <v>4</v>
      </c>
      <c r="E36" s="4">
        <v>5</v>
      </c>
      <c r="F36" s="4">
        <v>6</v>
      </c>
      <c r="G36" s="4">
        <v>7</v>
      </c>
    </row>
    <row r="37" spans="1:7" ht="20.399999999999999" hidden="1" x14ac:dyDescent="0.25">
      <c r="A37" s="13" t="s">
        <v>43</v>
      </c>
      <c r="B37" s="19" t="s">
        <v>18</v>
      </c>
      <c r="C37" s="20">
        <v>48</v>
      </c>
      <c r="D37" s="20">
        <v>48</v>
      </c>
      <c r="E37" s="20">
        <f>D37-C37</f>
        <v>0</v>
      </c>
      <c r="F37" s="20">
        <f>D37/C37*100</f>
        <v>100</v>
      </c>
      <c r="G37" s="13"/>
    </row>
    <row r="38" spans="1:7" hidden="1" x14ac:dyDescent="0.25">
      <c r="A38" s="13"/>
      <c r="B38" s="19"/>
      <c r="C38" s="20"/>
      <c r="D38" s="20"/>
      <c r="E38" s="20"/>
      <c r="F38" s="20"/>
      <c r="G38" s="13"/>
    </row>
    <row r="39" spans="1:7" hidden="1" x14ac:dyDescent="0.25">
      <c r="A39" s="13"/>
      <c r="B39" s="19"/>
      <c r="C39" s="20"/>
      <c r="D39" s="20"/>
      <c r="E39" s="20"/>
      <c r="F39" s="20"/>
      <c r="G39" s="13"/>
    </row>
    <row r="40" spans="1:7" hidden="1" x14ac:dyDescent="0.25">
      <c r="A40" s="13"/>
      <c r="B40" s="19"/>
      <c r="C40" s="20"/>
      <c r="D40" s="20"/>
      <c r="E40" s="20"/>
      <c r="F40" s="20"/>
      <c r="G40" s="13"/>
    </row>
    <row r="41" spans="1:7" ht="55.5" hidden="1" customHeight="1" x14ac:dyDescent="0.25">
      <c r="A41" s="2" t="s">
        <v>40</v>
      </c>
      <c r="B41" s="2" t="s">
        <v>11</v>
      </c>
      <c r="C41" s="2" t="s">
        <v>12</v>
      </c>
      <c r="D41" s="2" t="s">
        <v>13</v>
      </c>
      <c r="E41" s="2" t="s">
        <v>14</v>
      </c>
      <c r="F41" s="2" t="s">
        <v>16</v>
      </c>
      <c r="G41" s="2" t="s">
        <v>15</v>
      </c>
    </row>
    <row r="42" spans="1:7" hidden="1" x14ac:dyDescent="0.25">
      <c r="A42" s="3"/>
      <c r="B42" s="21" t="s">
        <v>18</v>
      </c>
      <c r="C42" s="3"/>
      <c r="D42" s="3"/>
      <c r="E42" s="3"/>
      <c r="F42" s="3"/>
      <c r="G42" s="3"/>
    </row>
    <row r="43" spans="1:7" hidden="1" x14ac:dyDescent="0.25">
      <c r="A43" s="3"/>
      <c r="B43" s="21" t="s">
        <v>18</v>
      </c>
      <c r="C43" s="3"/>
      <c r="D43" s="3"/>
      <c r="E43" s="3"/>
      <c r="F43" s="3"/>
      <c r="G43" s="3"/>
    </row>
    <row r="44" spans="1:7" ht="26.4" hidden="1" x14ac:dyDescent="0.25">
      <c r="A44" s="16" t="s">
        <v>39</v>
      </c>
      <c r="B44" s="11" t="s">
        <v>18</v>
      </c>
      <c r="C44" s="12">
        <v>48</v>
      </c>
      <c r="D44" s="12">
        <v>48</v>
      </c>
      <c r="E44" s="12">
        <f>D44-C44</f>
        <v>0</v>
      </c>
      <c r="F44" s="12">
        <f>D44/C44*100</f>
        <v>100</v>
      </c>
      <c r="G44" s="3"/>
    </row>
    <row r="45" spans="1:7" x14ac:dyDescent="0.25">
      <c r="A45" s="1" t="s">
        <v>38</v>
      </c>
    </row>
    <row r="46" spans="1:7" x14ac:dyDescent="0.25">
      <c r="A46" s="1" t="s">
        <v>20</v>
      </c>
    </row>
    <row r="47" spans="1:7" x14ac:dyDescent="0.25">
      <c r="A47" s="1" t="s">
        <v>33</v>
      </c>
    </row>
    <row r="48" spans="1:7" x14ac:dyDescent="0.25">
      <c r="A48" s="1" t="s">
        <v>30</v>
      </c>
    </row>
    <row r="49" spans="1:7" ht="22.5" customHeight="1" x14ac:dyDescent="0.25">
      <c r="A49" s="104" t="s">
        <v>34</v>
      </c>
      <c r="B49" s="104"/>
      <c r="C49" s="104"/>
      <c r="D49" s="104"/>
      <c r="E49" s="104"/>
      <c r="F49" s="104"/>
      <c r="G49" s="104"/>
    </row>
    <row r="51" spans="1:7" ht="63" customHeight="1" x14ac:dyDescent="0.25">
      <c r="A51" s="2" t="s">
        <v>21</v>
      </c>
      <c r="B51" s="2" t="s">
        <v>11</v>
      </c>
      <c r="C51" s="2" t="s">
        <v>12</v>
      </c>
      <c r="D51" s="2" t="s">
        <v>13</v>
      </c>
      <c r="E51" s="2" t="s">
        <v>14</v>
      </c>
      <c r="F51" s="2" t="s">
        <v>16</v>
      </c>
      <c r="G51" s="2" t="s">
        <v>22</v>
      </c>
    </row>
    <row r="52" spans="1:7" x14ac:dyDescent="0.25">
      <c r="A52" s="4">
        <v>1</v>
      </c>
      <c r="B52" s="4">
        <v>2</v>
      </c>
      <c r="C52" s="4">
        <v>3</v>
      </c>
      <c r="D52" s="4">
        <v>4</v>
      </c>
      <c r="E52" s="4">
        <v>5</v>
      </c>
      <c r="F52" s="4">
        <v>6</v>
      </c>
      <c r="G52" s="4">
        <v>7</v>
      </c>
    </row>
    <row r="53" spans="1:7" ht="56.4" customHeight="1" x14ac:dyDescent="0.25">
      <c r="A53" s="28" t="s">
        <v>35</v>
      </c>
      <c r="B53" s="4" t="s">
        <v>36</v>
      </c>
      <c r="C53" s="9">
        <v>192</v>
      </c>
      <c r="D53" s="44">
        <f>245+75</f>
        <v>320</v>
      </c>
      <c r="E53" s="9">
        <f>D53-C53</f>
        <v>128</v>
      </c>
      <c r="F53" s="18">
        <f>D53/C53*100</f>
        <v>166.66666666666669</v>
      </c>
      <c r="G53" s="2" t="s">
        <v>386</v>
      </c>
    </row>
    <row r="54" spans="1:7" ht="58.2" customHeight="1" x14ac:dyDescent="0.25">
      <c r="A54" s="2" t="s">
        <v>40</v>
      </c>
      <c r="B54" s="2" t="s">
        <v>11</v>
      </c>
      <c r="C54" s="2" t="s">
        <v>12</v>
      </c>
      <c r="D54" s="2" t="s">
        <v>13</v>
      </c>
      <c r="E54" s="2" t="s">
        <v>14</v>
      </c>
      <c r="F54" s="2" t="s">
        <v>16</v>
      </c>
      <c r="G54" s="2" t="s">
        <v>15</v>
      </c>
    </row>
    <row r="55" spans="1:7" x14ac:dyDescent="0.25">
      <c r="A55" s="3"/>
      <c r="B55" s="21" t="s">
        <v>18</v>
      </c>
      <c r="C55" s="3"/>
      <c r="D55" s="3"/>
      <c r="E55" s="3"/>
      <c r="F55" s="3"/>
      <c r="G55" s="3"/>
    </row>
    <row r="56" spans="1:7" x14ac:dyDescent="0.25">
      <c r="A56" s="3"/>
      <c r="B56" s="21" t="s">
        <v>18</v>
      </c>
      <c r="C56" s="3"/>
      <c r="D56" s="3"/>
      <c r="E56" s="3"/>
      <c r="F56" s="3"/>
      <c r="G56" s="3"/>
    </row>
    <row r="57" spans="1:7" ht="26.4" x14ac:dyDescent="0.25">
      <c r="A57" s="16" t="s">
        <v>39</v>
      </c>
      <c r="B57" s="11" t="s">
        <v>18</v>
      </c>
      <c r="C57" s="12">
        <v>3868</v>
      </c>
      <c r="D57" s="12">
        <v>3868</v>
      </c>
      <c r="E57" s="12">
        <f>D57-C57</f>
        <v>0</v>
      </c>
      <c r="F57" s="12">
        <f>D57/C57*100</f>
        <v>100</v>
      </c>
      <c r="G57" s="12"/>
    </row>
    <row r="59" spans="1:7" x14ac:dyDescent="0.25">
      <c r="C59" s="15"/>
    </row>
    <row r="60" spans="1:7" x14ac:dyDescent="0.25">
      <c r="A60" s="1" t="s">
        <v>405</v>
      </c>
      <c r="D60" s="1" t="s">
        <v>23</v>
      </c>
      <c r="F60" s="1" t="s">
        <v>403</v>
      </c>
    </row>
    <row r="61" spans="1:7" x14ac:dyDescent="0.25">
      <c r="D61" s="8" t="s">
        <v>24</v>
      </c>
      <c r="E61" s="8"/>
      <c r="F61" s="8"/>
    </row>
    <row r="63" spans="1:7" x14ac:dyDescent="0.25">
      <c r="A63" s="1" t="s">
        <v>25</v>
      </c>
      <c r="D63" s="1" t="s">
        <v>23</v>
      </c>
      <c r="F63" s="1" t="s">
        <v>404</v>
      </c>
    </row>
    <row r="64" spans="1:7" x14ac:dyDescent="0.25">
      <c r="D64" s="8" t="s">
        <v>24</v>
      </c>
      <c r="E64" s="8"/>
      <c r="F64" s="8"/>
    </row>
  </sheetData>
  <mergeCells count="8">
    <mergeCell ref="A49:G49"/>
    <mergeCell ref="F1:G1"/>
    <mergeCell ref="F2:G2"/>
    <mergeCell ref="A4:G4"/>
    <mergeCell ref="A5:G5"/>
    <mergeCell ref="A33:G33"/>
    <mergeCell ref="A20:G20"/>
    <mergeCell ref="A31:G31"/>
  </mergeCells>
  <pageMargins left="0.11811023622047245" right="0.11811023622047245" top="0" bottom="0" header="0" footer="0"/>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5"/>
  <sheetViews>
    <sheetView topLeftCell="A38" zoomScale="70" zoomScaleNormal="70" workbookViewId="0">
      <selection activeCell="D52" sqref="D52:D53"/>
    </sheetView>
  </sheetViews>
  <sheetFormatPr defaultColWidth="9" defaultRowHeight="13.2" x14ac:dyDescent="0.25"/>
  <cols>
    <col min="1" max="1" width="30.6640625" style="47" customWidth="1"/>
    <col min="2" max="2" width="12.109375" style="47" customWidth="1"/>
    <col min="3" max="3" width="20.6640625" style="47" customWidth="1"/>
    <col min="4" max="4" width="20.33203125" style="47" customWidth="1"/>
    <col min="5" max="5" width="12.21875" style="47" customWidth="1"/>
    <col min="6" max="6" width="16.109375" style="47" customWidth="1"/>
    <col min="7" max="7" width="30" style="47" customWidth="1"/>
    <col min="8" max="16384" width="9" style="47"/>
  </cols>
  <sheetData>
    <row r="1" spans="1:7" x14ac:dyDescent="0.25">
      <c r="F1" s="115" t="s">
        <v>0</v>
      </c>
      <c r="G1" s="115"/>
    </row>
    <row r="2" spans="1:7" ht="30.75" customHeight="1" x14ac:dyDescent="0.25">
      <c r="F2" s="116" t="s">
        <v>1</v>
      </c>
      <c r="G2" s="116"/>
    </row>
    <row r="4" spans="1:7" x14ac:dyDescent="0.25">
      <c r="A4" s="117" t="s">
        <v>2</v>
      </c>
      <c r="B4" s="117"/>
      <c r="C4" s="117"/>
      <c r="D4" s="117"/>
      <c r="E4" s="117"/>
      <c r="F4" s="117"/>
      <c r="G4" s="117"/>
    </row>
    <row r="5" spans="1:7" x14ac:dyDescent="0.25">
      <c r="A5" s="117" t="s">
        <v>3</v>
      </c>
      <c r="B5" s="117"/>
      <c r="C5" s="117"/>
      <c r="D5" s="117"/>
      <c r="E5" s="117"/>
      <c r="F5" s="117"/>
      <c r="G5" s="117"/>
    </row>
    <row r="7" spans="1:7" x14ac:dyDescent="0.25">
      <c r="A7" s="47" t="s">
        <v>4</v>
      </c>
    </row>
    <row r="8" spans="1:7" x14ac:dyDescent="0.25">
      <c r="A8" s="47" t="s">
        <v>5</v>
      </c>
    </row>
    <row r="9" spans="1:7" x14ac:dyDescent="0.25">
      <c r="A9" s="47" t="s">
        <v>6</v>
      </c>
    </row>
    <row r="10" spans="1:7" x14ac:dyDescent="0.25">
      <c r="A10" s="47" t="s">
        <v>7</v>
      </c>
    </row>
    <row r="11" spans="1:7" x14ac:dyDescent="0.25">
      <c r="A11" s="47" t="s">
        <v>8</v>
      </c>
    </row>
    <row r="12" spans="1:7" x14ac:dyDescent="0.25">
      <c r="A12" s="47" t="s">
        <v>9</v>
      </c>
    </row>
    <row r="13" spans="1:7" ht="15" customHeight="1" x14ac:dyDescent="0.25">
      <c r="A13" s="47" t="s">
        <v>26</v>
      </c>
    </row>
    <row r="14" spans="1:7" ht="39" customHeight="1" x14ac:dyDescent="0.25">
      <c r="A14" s="113" t="s">
        <v>359</v>
      </c>
      <c r="B14" s="113"/>
      <c r="C14" s="113"/>
      <c r="D14" s="113"/>
      <c r="E14" s="113"/>
      <c r="F14" s="113"/>
      <c r="G14" s="113"/>
    </row>
    <row r="15" spans="1:7" ht="21" customHeight="1" x14ac:dyDescent="0.25">
      <c r="A15" s="47" t="s">
        <v>195</v>
      </c>
    </row>
    <row r="16" spans="1:7" ht="30" customHeight="1" x14ac:dyDescent="0.25">
      <c r="A16" s="114" t="s">
        <v>183</v>
      </c>
      <c r="B16" s="114"/>
      <c r="C16" s="114"/>
      <c r="D16" s="114"/>
      <c r="E16" s="114"/>
      <c r="F16" s="114"/>
      <c r="G16" s="114"/>
    </row>
    <row r="17" spans="1:7" x14ac:dyDescent="0.25">
      <c r="A17" s="47" t="s">
        <v>29</v>
      </c>
    </row>
    <row r="18" spans="1:7" x14ac:dyDescent="0.25">
      <c r="A18" s="47" t="s">
        <v>30</v>
      </c>
    </row>
    <row r="19" spans="1:7" ht="35.25" customHeight="1" x14ac:dyDescent="0.25">
      <c r="A19" s="113" t="s">
        <v>184</v>
      </c>
      <c r="B19" s="113"/>
      <c r="C19" s="113"/>
      <c r="D19" s="113"/>
      <c r="E19" s="113"/>
      <c r="F19" s="113"/>
      <c r="G19" s="113"/>
    </row>
    <row r="20" spans="1:7" ht="44.25" customHeight="1" x14ac:dyDescent="0.25">
      <c r="A20" s="113" t="s">
        <v>360</v>
      </c>
      <c r="B20" s="113"/>
      <c r="C20" s="113"/>
      <c r="D20" s="113"/>
      <c r="E20" s="113"/>
      <c r="F20" s="113"/>
      <c r="G20" s="113"/>
    </row>
    <row r="21" spans="1:7" ht="50.25" customHeight="1" x14ac:dyDescent="0.25">
      <c r="A21" s="48" t="s">
        <v>10</v>
      </c>
      <c r="B21" s="48" t="s">
        <v>11</v>
      </c>
      <c r="C21" s="48" t="s">
        <v>12</v>
      </c>
      <c r="D21" s="48" t="s">
        <v>13</v>
      </c>
      <c r="E21" s="48" t="s">
        <v>14</v>
      </c>
      <c r="F21" s="48" t="s">
        <v>16</v>
      </c>
      <c r="G21" s="48" t="s">
        <v>15</v>
      </c>
    </row>
    <row r="22" spans="1:7" ht="12.75" x14ac:dyDescent="0.2">
      <c r="A22" s="43">
        <v>1</v>
      </c>
      <c r="B22" s="43">
        <v>2</v>
      </c>
      <c r="C22" s="43">
        <v>3</v>
      </c>
      <c r="D22" s="43">
        <v>4</v>
      </c>
      <c r="E22" s="43">
        <v>5</v>
      </c>
      <c r="F22" s="43">
        <v>6</v>
      </c>
      <c r="G22" s="43">
        <v>7</v>
      </c>
    </row>
    <row r="23" spans="1:7" ht="27.75" customHeight="1" x14ac:dyDescent="0.25">
      <c r="A23" s="49" t="s">
        <v>41</v>
      </c>
      <c r="B23" s="44" t="s">
        <v>18</v>
      </c>
      <c r="C23" s="50">
        <v>726021</v>
      </c>
      <c r="D23" s="50">
        <v>725856.6</v>
      </c>
      <c r="E23" s="50">
        <f>D23-C23</f>
        <v>-164.40000000002328</v>
      </c>
      <c r="F23" s="50">
        <f>D23/C23*100</f>
        <v>99.977356026891783</v>
      </c>
      <c r="G23" s="48" t="s">
        <v>262</v>
      </c>
    </row>
    <row r="24" spans="1:7" ht="42" customHeight="1" x14ac:dyDescent="0.25">
      <c r="A24" s="51" t="s">
        <v>42</v>
      </c>
      <c r="B24" s="44" t="s">
        <v>18</v>
      </c>
      <c r="C24" s="50">
        <v>78999</v>
      </c>
      <c r="D24" s="50">
        <v>78999</v>
      </c>
      <c r="E24" s="50">
        <f>D24-C24</f>
        <v>0</v>
      </c>
      <c r="F24" s="50">
        <f>D24/C24*100</f>
        <v>100</v>
      </c>
      <c r="G24" s="48"/>
    </row>
    <row r="25" spans="1:7" ht="26.4" x14ac:dyDescent="0.25">
      <c r="A25" s="42" t="s">
        <v>17</v>
      </c>
      <c r="B25" s="52" t="s">
        <v>18</v>
      </c>
      <c r="C25" s="53">
        <f>C23+C24</f>
        <v>805020</v>
      </c>
      <c r="D25" s="53">
        <f>D23+D24</f>
        <v>804855.6</v>
      </c>
      <c r="E25" s="53">
        <f>D25-C25</f>
        <v>-164.40000000002328</v>
      </c>
      <c r="F25" s="53">
        <f>D25/C25*100</f>
        <v>99.979578147126773</v>
      </c>
      <c r="G25" s="52"/>
    </row>
    <row r="26" spans="1:7" ht="32.25" customHeight="1" x14ac:dyDescent="0.25">
      <c r="A26" s="54" t="s">
        <v>19</v>
      </c>
      <c r="B26" s="44"/>
      <c r="C26" s="48"/>
      <c r="D26" s="48"/>
      <c r="E26" s="53"/>
      <c r="F26" s="53"/>
      <c r="G26" s="44"/>
    </row>
    <row r="27" spans="1:7" ht="32.4" customHeight="1" x14ac:dyDescent="0.25">
      <c r="A27" s="54" t="s">
        <v>361</v>
      </c>
      <c r="B27" s="44" t="s">
        <v>120</v>
      </c>
      <c r="C27" s="48">
        <v>95</v>
      </c>
      <c r="D27" s="48">
        <v>95.8</v>
      </c>
      <c r="E27" s="53"/>
      <c r="F27" s="53"/>
      <c r="G27" s="44"/>
    </row>
    <row r="28" spans="1:7" x14ac:dyDescent="0.25">
      <c r="A28" s="56"/>
      <c r="B28" s="57"/>
      <c r="C28" s="57"/>
      <c r="D28" s="57"/>
      <c r="E28" s="57"/>
      <c r="F28" s="57"/>
      <c r="G28" s="57"/>
    </row>
    <row r="29" spans="1:7" x14ac:dyDescent="0.25">
      <c r="A29" s="47" t="s">
        <v>362</v>
      </c>
    </row>
    <row r="30" spans="1:7" x14ac:dyDescent="0.25">
      <c r="A30" s="47" t="s">
        <v>20</v>
      </c>
    </row>
    <row r="31" spans="1:7" ht="35.4" customHeight="1" x14ac:dyDescent="0.25">
      <c r="A31" s="113" t="s">
        <v>99</v>
      </c>
      <c r="B31" s="113"/>
      <c r="C31" s="113"/>
      <c r="D31" s="113"/>
      <c r="E31" s="113"/>
      <c r="F31" s="113"/>
      <c r="G31" s="113"/>
    </row>
    <row r="32" spans="1:7" x14ac:dyDescent="0.25">
      <c r="A32" s="47" t="s">
        <v>30</v>
      </c>
    </row>
    <row r="33" spans="1:7" s="58" customFormat="1" ht="32.25" customHeight="1" x14ac:dyDescent="0.3">
      <c r="A33" s="113" t="s">
        <v>363</v>
      </c>
      <c r="B33" s="113"/>
      <c r="C33" s="113"/>
      <c r="D33" s="113"/>
      <c r="E33" s="113"/>
      <c r="F33" s="113"/>
      <c r="G33" s="113"/>
    </row>
    <row r="35" spans="1:7" ht="59.25" customHeight="1" x14ac:dyDescent="0.25">
      <c r="A35" s="48" t="s">
        <v>21</v>
      </c>
      <c r="B35" s="48" t="s">
        <v>11</v>
      </c>
      <c r="C35" s="48" t="s">
        <v>12</v>
      </c>
      <c r="D35" s="48" t="s">
        <v>13</v>
      </c>
      <c r="E35" s="48" t="s">
        <v>14</v>
      </c>
      <c r="F35" s="48" t="s">
        <v>16</v>
      </c>
      <c r="G35" s="48" t="s">
        <v>22</v>
      </c>
    </row>
    <row r="36" spans="1:7" x14ac:dyDescent="0.25">
      <c r="A36" s="43">
        <v>1</v>
      </c>
      <c r="B36" s="43">
        <v>2</v>
      </c>
      <c r="C36" s="43">
        <v>3</v>
      </c>
      <c r="D36" s="43">
        <v>4</v>
      </c>
      <c r="E36" s="43">
        <v>5</v>
      </c>
      <c r="F36" s="43">
        <v>6</v>
      </c>
      <c r="G36" s="43">
        <v>7</v>
      </c>
    </row>
    <row r="37" spans="1:7" ht="20.399999999999999" hidden="1" customHeight="1" x14ac:dyDescent="0.25">
      <c r="A37" s="59" t="s">
        <v>43</v>
      </c>
      <c r="B37" s="60" t="s">
        <v>18</v>
      </c>
      <c r="C37" s="61">
        <v>17000</v>
      </c>
      <c r="D37" s="61">
        <v>17000</v>
      </c>
      <c r="E37" s="61">
        <f>D37-C37</f>
        <v>0</v>
      </c>
      <c r="F37" s="61">
        <f>D37/C37*100</f>
        <v>100</v>
      </c>
      <c r="G37" s="59"/>
    </row>
    <row r="38" spans="1:7" ht="52.2" customHeight="1" x14ac:dyDescent="0.25">
      <c r="A38" s="51" t="s">
        <v>364</v>
      </c>
      <c r="B38" s="48" t="s">
        <v>36</v>
      </c>
      <c r="C38" s="69">
        <v>155190</v>
      </c>
      <c r="D38" s="69">
        <v>155190</v>
      </c>
      <c r="E38" s="69">
        <f>D38-C38</f>
        <v>0</v>
      </c>
      <c r="F38" s="55">
        <f>D38/C38*100</f>
        <v>100</v>
      </c>
      <c r="G38" s="51"/>
    </row>
    <row r="39" spans="1:7" ht="55.5" customHeight="1" x14ac:dyDescent="0.25">
      <c r="A39" s="51" t="s">
        <v>40</v>
      </c>
      <c r="B39" s="48" t="s">
        <v>11</v>
      </c>
      <c r="C39" s="48" t="s">
        <v>12</v>
      </c>
      <c r="D39" s="48" t="s">
        <v>13</v>
      </c>
      <c r="E39" s="48" t="s">
        <v>14</v>
      </c>
      <c r="F39" s="48" t="s">
        <v>16</v>
      </c>
      <c r="G39" s="48" t="s">
        <v>15</v>
      </c>
    </row>
    <row r="40" spans="1:7" x14ac:dyDescent="0.25">
      <c r="A40" s="63"/>
      <c r="B40" s="64" t="s">
        <v>18</v>
      </c>
      <c r="C40" s="63"/>
      <c r="D40" s="63"/>
      <c r="E40" s="63"/>
      <c r="F40" s="63"/>
      <c r="G40" s="63"/>
    </row>
    <row r="41" spans="1:7" x14ac:dyDescent="0.25">
      <c r="A41" s="63"/>
      <c r="B41" s="64" t="s">
        <v>18</v>
      </c>
      <c r="C41" s="63"/>
      <c r="D41" s="63"/>
      <c r="E41" s="63"/>
      <c r="F41" s="63"/>
      <c r="G41" s="63"/>
    </row>
    <row r="42" spans="1:7" ht="43.5" customHeight="1" x14ac:dyDescent="0.25">
      <c r="A42" s="65" t="s">
        <v>39</v>
      </c>
      <c r="B42" s="52" t="s">
        <v>18</v>
      </c>
      <c r="C42" s="53">
        <v>726021</v>
      </c>
      <c r="D42" s="53">
        <v>725856.6</v>
      </c>
      <c r="E42" s="53">
        <f>D42-C42</f>
        <v>-164.40000000002328</v>
      </c>
      <c r="F42" s="53">
        <f>D42/C42*100</f>
        <v>99.977356026891783</v>
      </c>
      <c r="G42" s="66" t="s">
        <v>262</v>
      </c>
    </row>
    <row r="44" spans="1:7" x14ac:dyDescent="0.25">
      <c r="A44" s="47" t="s">
        <v>365</v>
      </c>
    </row>
    <row r="45" spans="1:7" x14ac:dyDescent="0.25">
      <c r="A45" s="47" t="s">
        <v>20</v>
      </c>
    </row>
    <row r="46" spans="1:7" x14ac:dyDescent="0.25">
      <c r="A46" s="47" t="s">
        <v>33</v>
      </c>
    </row>
    <row r="47" spans="1:7" x14ac:dyDescent="0.25">
      <c r="A47" s="47" t="s">
        <v>30</v>
      </c>
    </row>
    <row r="48" spans="1:7" ht="34.5" customHeight="1" x14ac:dyDescent="0.25">
      <c r="A48" s="113" t="s">
        <v>366</v>
      </c>
      <c r="B48" s="113"/>
      <c r="C48" s="113"/>
      <c r="D48" s="113"/>
      <c r="E48" s="113"/>
      <c r="F48" s="113"/>
      <c r="G48" s="113"/>
    </row>
    <row r="50" spans="1:7" ht="63" customHeight="1" x14ac:dyDescent="0.25">
      <c r="A50" s="48" t="s">
        <v>21</v>
      </c>
      <c r="B50" s="48" t="s">
        <v>11</v>
      </c>
      <c r="C50" s="48" t="s">
        <v>12</v>
      </c>
      <c r="D50" s="48" t="s">
        <v>13</v>
      </c>
      <c r="E50" s="48" t="s">
        <v>14</v>
      </c>
      <c r="F50" s="48" t="s">
        <v>16</v>
      </c>
      <c r="G50" s="48" t="s">
        <v>22</v>
      </c>
    </row>
    <row r="51" spans="1:7" x14ac:dyDescent="0.25">
      <c r="A51" s="43">
        <v>1</v>
      </c>
      <c r="B51" s="43">
        <v>2</v>
      </c>
      <c r="C51" s="43">
        <v>3</v>
      </c>
      <c r="D51" s="43">
        <v>4</v>
      </c>
      <c r="E51" s="43">
        <v>5</v>
      </c>
      <c r="F51" s="43">
        <v>6</v>
      </c>
      <c r="G51" s="43">
        <v>7</v>
      </c>
    </row>
    <row r="52" spans="1:7" ht="52.2" customHeight="1" x14ac:dyDescent="0.25">
      <c r="A52" s="80" t="s">
        <v>367</v>
      </c>
      <c r="B52" s="70" t="s">
        <v>369</v>
      </c>
      <c r="C52" s="82">
        <v>30452</v>
      </c>
      <c r="D52" s="82">
        <v>40000</v>
      </c>
      <c r="E52" s="44">
        <f>D52-C52</f>
        <v>9548</v>
      </c>
      <c r="F52" s="50">
        <f>D52/C52*100</f>
        <v>131.35426244581637</v>
      </c>
      <c r="G52" s="48" t="s">
        <v>385</v>
      </c>
    </row>
    <row r="53" spans="1:7" ht="64.8" customHeight="1" x14ac:dyDescent="0.25">
      <c r="A53" s="81" t="s">
        <v>368</v>
      </c>
      <c r="B53" s="70" t="s">
        <v>369</v>
      </c>
      <c r="C53" s="82">
        <v>14574</v>
      </c>
      <c r="D53" s="82">
        <v>9890</v>
      </c>
      <c r="E53" s="44">
        <f>D53-C53</f>
        <v>-4684</v>
      </c>
      <c r="F53" s="50">
        <f>D53/C53*100</f>
        <v>67.860573624262386</v>
      </c>
      <c r="G53" s="48" t="s">
        <v>384</v>
      </c>
    </row>
    <row r="54" spans="1:7" ht="22.2" customHeight="1" x14ac:dyDescent="0.25">
      <c r="A54" s="59"/>
      <c r="B54" s="43"/>
      <c r="C54" s="43"/>
      <c r="D54" s="43"/>
      <c r="E54" s="43"/>
      <c r="F54" s="43"/>
      <c r="G54" s="43"/>
    </row>
    <row r="55" spans="1:7" ht="51.75" customHeight="1" x14ac:dyDescent="0.25">
      <c r="A55" s="48" t="s">
        <v>40</v>
      </c>
      <c r="B55" s="48" t="s">
        <v>11</v>
      </c>
      <c r="C55" s="48" t="s">
        <v>12</v>
      </c>
      <c r="D55" s="48" t="s">
        <v>13</v>
      </c>
      <c r="E55" s="48" t="s">
        <v>14</v>
      </c>
      <c r="F55" s="48" t="s">
        <v>16</v>
      </c>
      <c r="G55" s="48" t="s">
        <v>15</v>
      </c>
    </row>
    <row r="56" spans="1:7" x14ac:dyDescent="0.25">
      <c r="A56" s="63"/>
      <c r="B56" s="64" t="s">
        <v>18</v>
      </c>
      <c r="C56" s="63"/>
      <c r="D56" s="63"/>
      <c r="E56" s="63"/>
      <c r="F56" s="63"/>
      <c r="G56" s="63"/>
    </row>
    <row r="57" spans="1:7" x14ac:dyDescent="0.25">
      <c r="A57" s="63"/>
      <c r="B57" s="64" t="s">
        <v>18</v>
      </c>
      <c r="C57" s="63"/>
      <c r="D57" s="63"/>
      <c r="E57" s="63"/>
      <c r="F57" s="63"/>
      <c r="G57" s="63"/>
    </row>
    <row r="58" spans="1:7" ht="47.25" customHeight="1" x14ac:dyDescent="0.25">
      <c r="A58" s="65" t="s">
        <v>39</v>
      </c>
      <c r="B58" s="52" t="s">
        <v>18</v>
      </c>
      <c r="C58" s="53">
        <v>78999</v>
      </c>
      <c r="D58" s="53">
        <v>78999</v>
      </c>
      <c r="E58" s="53">
        <f>D58-C58</f>
        <v>0</v>
      </c>
      <c r="F58" s="53">
        <f>D58/C58*100</f>
        <v>100</v>
      </c>
      <c r="G58" s="66"/>
    </row>
    <row r="60" spans="1:7" x14ac:dyDescent="0.25">
      <c r="C60" s="67"/>
    </row>
    <row r="61" spans="1:7" s="1" customFormat="1" x14ac:dyDescent="0.25">
      <c r="A61" s="1" t="s">
        <v>405</v>
      </c>
      <c r="D61" s="1" t="s">
        <v>23</v>
      </c>
      <c r="F61" s="1" t="s">
        <v>403</v>
      </c>
    </row>
    <row r="62" spans="1:7" s="1" customFormat="1" x14ac:dyDescent="0.25">
      <c r="D62" s="8" t="s">
        <v>24</v>
      </c>
      <c r="E62" s="8"/>
      <c r="F62" s="8"/>
    </row>
    <row r="63" spans="1:7" s="1" customFormat="1" x14ac:dyDescent="0.25"/>
    <row r="64" spans="1:7" s="1" customFormat="1" x14ac:dyDescent="0.25">
      <c r="A64" s="1" t="s">
        <v>25</v>
      </c>
      <c r="D64" s="1" t="s">
        <v>23</v>
      </c>
      <c r="F64" s="1" t="s">
        <v>404</v>
      </c>
    </row>
    <row r="65" spans="4:6" s="1" customFormat="1" x14ac:dyDescent="0.25">
      <c r="D65" s="8" t="s">
        <v>24</v>
      </c>
      <c r="E65" s="8"/>
      <c r="F65" s="8"/>
    </row>
  </sheetData>
  <mergeCells count="11">
    <mergeCell ref="A16:G16"/>
    <mergeCell ref="F1:G1"/>
    <mergeCell ref="F2:G2"/>
    <mergeCell ref="A4:G4"/>
    <mergeCell ref="A5:G5"/>
    <mergeCell ref="A14:G14"/>
    <mergeCell ref="A19:G19"/>
    <mergeCell ref="A20:G20"/>
    <mergeCell ref="A31:G31"/>
    <mergeCell ref="A33:G33"/>
    <mergeCell ref="A48:G48"/>
  </mergeCells>
  <pageMargins left="0.11811023622047245" right="0.11811023622047245" top="0" bottom="0" header="0" footer="0"/>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topLeftCell="A19" zoomScale="70" zoomScaleNormal="70" workbookViewId="0">
      <selection activeCell="D26" sqref="D26"/>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31.5" customHeight="1" x14ac:dyDescent="0.25">
      <c r="A14" s="104" t="s">
        <v>227</v>
      </c>
      <c r="B14" s="104"/>
      <c r="C14" s="104"/>
      <c r="D14" s="104"/>
      <c r="E14" s="104"/>
      <c r="F14" s="104"/>
      <c r="G14" s="104"/>
    </row>
    <row r="15" spans="1:7" x14ac:dyDescent="0.25">
      <c r="A15" s="1" t="s">
        <v>197</v>
      </c>
    </row>
    <row r="16" spans="1:7" ht="28.5" customHeight="1" x14ac:dyDescent="0.25">
      <c r="A16" s="109" t="s">
        <v>129</v>
      </c>
      <c r="B16" s="109"/>
      <c r="C16" s="109"/>
      <c r="D16" s="109"/>
      <c r="E16" s="109"/>
      <c r="F16" s="109"/>
      <c r="G16" s="109"/>
    </row>
    <row r="17" spans="1:7" x14ac:dyDescent="0.25">
      <c r="A17" s="1" t="s">
        <v>29</v>
      </c>
    </row>
    <row r="18" spans="1:7" x14ac:dyDescent="0.25">
      <c r="A18" s="1" t="s">
        <v>30</v>
      </c>
    </row>
    <row r="19" spans="1:7" ht="35.25" customHeight="1" x14ac:dyDescent="0.25">
      <c r="A19" s="104" t="s">
        <v>123</v>
      </c>
      <c r="B19" s="104"/>
      <c r="C19" s="104"/>
      <c r="D19" s="104"/>
      <c r="E19" s="104"/>
      <c r="F19" s="104"/>
      <c r="G19" s="104"/>
    </row>
    <row r="20" spans="1:7" ht="39.75" customHeight="1" x14ac:dyDescent="0.25">
      <c r="A20" s="104" t="s">
        <v>228</v>
      </c>
      <c r="B20" s="104"/>
      <c r="C20" s="104"/>
      <c r="D20" s="104"/>
      <c r="E20" s="104"/>
      <c r="F20" s="104"/>
      <c r="G20" s="104"/>
    </row>
    <row r="21" spans="1:7" ht="50.25" customHeight="1" x14ac:dyDescent="0.25">
      <c r="A21" s="2" t="s">
        <v>10</v>
      </c>
      <c r="B21" s="2" t="s">
        <v>11</v>
      </c>
      <c r="C21" s="2" t="s">
        <v>12</v>
      </c>
      <c r="D21" s="2" t="s">
        <v>13</v>
      </c>
      <c r="E21" s="2" t="s">
        <v>14</v>
      </c>
      <c r="F21" s="2" t="s">
        <v>16</v>
      </c>
      <c r="G21" s="2" t="s">
        <v>15</v>
      </c>
    </row>
    <row r="22" spans="1:7" ht="12.75" x14ac:dyDescent="0.2">
      <c r="A22" s="4">
        <v>1</v>
      </c>
      <c r="B22" s="4">
        <v>2</v>
      </c>
      <c r="C22" s="4">
        <v>3</v>
      </c>
      <c r="D22" s="4">
        <v>4</v>
      </c>
      <c r="E22" s="4">
        <v>5</v>
      </c>
      <c r="F22" s="4">
        <v>6</v>
      </c>
      <c r="G22" s="4">
        <v>7</v>
      </c>
    </row>
    <row r="23" spans="1:7" ht="27.75" customHeight="1" x14ac:dyDescent="0.25">
      <c r="A23" s="17" t="s">
        <v>41</v>
      </c>
      <c r="B23" s="9" t="s">
        <v>18</v>
      </c>
      <c r="C23" s="18">
        <v>10423</v>
      </c>
      <c r="D23" s="18">
        <v>9792.2000000000007</v>
      </c>
      <c r="E23" s="18">
        <f>D23-C23</f>
        <v>-630.79999999999927</v>
      </c>
      <c r="F23" s="18">
        <f>D23/C23*100</f>
        <v>93.947999616233332</v>
      </c>
      <c r="G23" s="9" t="s">
        <v>230</v>
      </c>
    </row>
    <row r="24" spans="1:7" ht="49.5" customHeight="1" x14ac:dyDescent="0.25">
      <c r="A24" s="28" t="s">
        <v>42</v>
      </c>
      <c r="B24" s="9" t="s">
        <v>18</v>
      </c>
      <c r="C24" s="18">
        <v>46034</v>
      </c>
      <c r="D24" s="18">
        <v>46030.6</v>
      </c>
      <c r="E24" s="18">
        <f>D24-C24</f>
        <v>-3.4000000000014552</v>
      </c>
      <c r="F24" s="18">
        <f>D24/C24*100</f>
        <v>99.992614154755174</v>
      </c>
      <c r="G24" s="2" t="s">
        <v>231</v>
      </c>
    </row>
    <row r="25" spans="1:7" ht="26.4" x14ac:dyDescent="0.25">
      <c r="A25" s="42" t="s">
        <v>17</v>
      </c>
      <c r="B25" s="11" t="s">
        <v>18</v>
      </c>
      <c r="C25" s="12">
        <f>C23+C24</f>
        <v>56457</v>
      </c>
      <c r="D25" s="12">
        <f>D23+D24</f>
        <v>55822.8</v>
      </c>
      <c r="E25" s="12">
        <f>D25-C25</f>
        <v>-634.19999999999709</v>
      </c>
      <c r="F25" s="12">
        <f>D25/C25*100</f>
        <v>98.87666719804453</v>
      </c>
      <c r="G25" s="11"/>
    </row>
    <row r="26" spans="1:7" ht="113.4" customHeight="1" x14ac:dyDescent="0.25">
      <c r="A26" s="14" t="s">
        <v>19</v>
      </c>
      <c r="B26" s="9"/>
      <c r="C26" s="14" t="s">
        <v>229</v>
      </c>
      <c r="D26" s="14" t="s">
        <v>229</v>
      </c>
      <c r="E26" s="9"/>
      <c r="F26" s="9"/>
      <c r="G26" s="9"/>
    </row>
    <row r="27" spans="1:7" x14ac:dyDescent="0.25">
      <c r="A27" s="5"/>
      <c r="B27" s="9"/>
      <c r="C27" s="9"/>
      <c r="D27" s="9"/>
      <c r="E27" s="9"/>
      <c r="F27" s="9"/>
      <c r="G27" s="9"/>
    </row>
    <row r="28" spans="1:7" x14ac:dyDescent="0.25">
      <c r="A28" s="6"/>
      <c r="B28" s="7"/>
      <c r="C28" s="7"/>
      <c r="D28" s="7"/>
      <c r="E28" s="7"/>
      <c r="F28" s="7"/>
      <c r="G28" s="7"/>
    </row>
    <row r="29" spans="1:7" hidden="1" x14ac:dyDescent="0.25">
      <c r="A29" s="1" t="s">
        <v>232</v>
      </c>
    </row>
    <row r="30" spans="1:7" hidden="1" x14ac:dyDescent="0.25">
      <c r="A30" s="1" t="s">
        <v>20</v>
      </c>
    </row>
    <row r="31" spans="1:7" ht="32.25" hidden="1" customHeight="1" x14ac:dyDescent="0.25">
      <c r="A31" s="109" t="s">
        <v>129</v>
      </c>
      <c r="B31" s="109"/>
      <c r="C31" s="109"/>
      <c r="D31" s="109"/>
      <c r="E31" s="109"/>
      <c r="F31" s="109"/>
      <c r="G31" s="109"/>
    </row>
    <row r="32" spans="1:7" hidden="1" x14ac:dyDescent="0.25">
      <c r="A32" s="1" t="s">
        <v>30</v>
      </c>
    </row>
    <row r="33" spans="1:7" s="22" customFormat="1" ht="24.75" hidden="1" customHeight="1" x14ac:dyDescent="0.3">
      <c r="A33" s="104" t="s">
        <v>101</v>
      </c>
      <c r="B33" s="104"/>
      <c r="C33" s="104"/>
      <c r="D33" s="104"/>
      <c r="E33" s="104"/>
      <c r="F33" s="104"/>
      <c r="G33" s="104"/>
    </row>
    <row r="34" spans="1:7" hidden="1" x14ac:dyDescent="0.25"/>
    <row r="35" spans="1:7" ht="59.25" hidden="1" customHeight="1" x14ac:dyDescent="0.25">
      <c r="A35" s="2" t="s">
        <v>21</v>
      </c>
      <c r="B35" s="2" t="s">
        <v>11</v>
      </c>
      <c r="C35" s="2" t="s">
        <v>12</v>
      </c>
      <c r="D35" s="2" t="s">
        <v>13</v>
      </c>
      <c r="E35" s="2" t="s">
        <v>14</v>
      </c>
      <c r="F35" s="2" t="s">
        <v>16</v>
      </c>
      <c r="G35" s="2" t="s">
        <v>22</v>
      </c>
    </row>
    <row r="36" spans="1:7" ht="12.75" hidden="1" x14ac:dyDescent="0.2">
      <c r="A36" s="4">
        <v>1</v>
      </c>
      <c r="B36" s="4">
        <v>2</v>
      </c>
      <c r="C36" s="4">
        <v>3</v>
      </c>
      <c r="D36" s="4">
        <v>4</v>
      </c>
      <c r="E36" s="4">
        <v>5</v>
      </c>
      <c r="F36" s="4">
        <v>6</v>
      </c>
      <c r="G36" s="4">
        <v>7</v>
      </c>
    </row>
    <row r="37" spans="1:7" ht="20.399999999999999" hidden="1" x14ac:dyDescent="0.25">
      <c r="A37" s="13" t="s">
        <v>43</v>
      </c>
      <c r="B37" s="19" t="s">
        <v>18</v>
      </c>
      <c r="C37" s="20">
        <v>1103</v>
      </c>
      <c r="D37" s="20">
        <v>1103</v>
      </c>
      <c r="E37" s="20">
        <f>D37-C37</f>
        <v>0</v>
      </c>
      <c r="F37" s="20">
        <f>D37/C37*100</f>
        <v>100</v>
      </c>
      <c r="G37" s="13"/>
    </row>
    <row r="38" spans="1:7" ht="30.6" hidden="1" x14ac:dyDescent="0.25">
      <c r="A38" s="13" t="s">
        <v>56</v>
      </c>
      <c r="B38" s="19" t="s">
        <v>18</v>
      </c>
      <c r="C38" s="20">
        <v>750</v>
      </c>
      <c r="D38" s="20">
        <v>750</v>
      </c>
      <c r="E38" s="20">
        <f t="shared" ref="E38:E39" si="0">D38-C38</f>
        <v>0</v>
      </c>
      <c r="F38" s="20">
        <f t="shared" ref="F38:F39" si="1">D38/C38*100</f>
        <v>100</v>
      </c>
      <c r="G38" s="13"/>
    </row>
    <row r="39" spans="1:7" ht="61.2" hidden="1" x14ac:dyDescent="0.25">
      <c r="A39" s="13" t="s">
        <v>58</v>
      </c>
      <c r="B39" s="19" t="s">
        <v>285</v>
      </c>
      <c r="C39" s="23"/>
      <c r="D39" s="23"/>
      <c r="E39" s="20">
        <f t="shared" si="0"/>
        <v>0</v>
      </c>
      <c r="F39" s="20" t="e">
        <f t="shared" si="1"/>
        <v>#DIV/0!</v>
      </c>
      <c r="G39" s="13"/>
    </row>
    <row r="40" spans="1:7" hidden="1" x14ac:dyDescent="0.25">
      <c r="A40" s="13"/>
      <c r="B40" s="19"/>
      <c r="C40" s="20"/>
      <c r="D40" s="20"/>
      <c r="E40" s="20"/>
      <c r="F40" s="20"/>
      <c r="G40" s="13"/>
    </row>
    <row r="41" spans="1:7" ht="55.5" hidden="1" customHeight="1" x14ac:dyDescent="0.25">
      <c r="A41" s="2" t="s">
        <v>40</v>
      </c>
      <c r="B41" s="2" t="s">
        <v>11</v>
      </c>
      <c r="C41" s="2" t="s">
        <v>12</v>
      </c>
      <c r="D41" s="2" t="s">
        <v>13</v>
      </c>
      <c r="E41" s="2" t="s">
        <v>14</v>
      </c>
      <c r="F41" s="2" t="s">
        <v>16</v>
      </c>
      <c r="G41" s="2" t="s">
        <v>15</v>
      </c>
    </row>
    <row r="42" spans="1:7" hidden="1" x14ac:dyDescent="0.25">
      <c r="A42" s="3"/>
      <c r="B42" s="21" t="s">
        <v>18</v>
      </c>
      <c r="C42" s="3"/>
      <c r="D42" s="3"/>
      <c r="E42" s="3"/>
      <c r="F42" s="3"/>
      <c r="G42" s="3"/>
    </row>
    <row r="43" spans="1:7" hidden="1" x14ac:dyDescent="0.25">
      <c r="A43" s="3"/>
      <c r="B43" s="21" t="s">
        <v>18</v>
      </c>
      <c r="C43" s="3"/>
      <c r="D43" s="3"/>
      <c r="E43" s="3"/>
      <c r="F43" s="3"/>
      <c r="G43" s="3"/>
    </row>
    <row r="44" spans="1:7" ht="26.4" hidden="1" x14ac:dyDescent="0.25">
      <c r="A44" s="16" t="s">
        <v>39</v>
      </c>
      <c r="B44" s="11" t="s">
        <v>18</v>
      </c>
      <c r="C44" s="12">
        <v>10423</v>
      </c>
      <c r="D44" s="12">
        <v>9792.2000000000007</v>
      </c>
      <c r="E44" s="12">
        <f>D44-C44</f>
        <v>-630.79999999999927</v>
      </c>
      <c r="F44" s="12">
        <f>D44/C44*100</f>
        <v>93.947999616233332</v>
      </c>
      <c r="G44" s="11" t="s">
        <v>230</v>
      </c>
    </row>
    <row r="45" spans="1:7" x14ac:dyDescent="0.25">
      <c r="A45" s="1" t="s">
        <v>233</v>
      </c>
    </row>
    <row r="46" spans="1:7" x14ac:dyDescent="0.25">
      <c r="A46" s="1" t="s">
        <v>20</v>
      </c>
    </row>
    <row r="47" spans="1:7" x14ac:dyDescent="0.25">
      <c r="A47" s="1" t="s">
        <v>33</v>
      </c>
    </row>
    <row r="48" spans="1:7" x14ac:dyDescent="0.25">
      <c r="A48" s="1" t="s">
        <v>30</v>
      </c>
    </row>
    <row r="49" spans="1:7" ht="35.25" customHeight="1" x14ac:dyDescent="0.25">
      <c r="A49" s="104" t="s">
        <v>228</v>
      </c>
      <c r="B49" s="104"/>
      <c r="C49" s="104"/>
      <c r="D49" s="104"/>
      <c r="E49" s="104"/>
      <c r="F49" s="104"/>
      <c r="G49" s="104"/>
    </row>
    <row r="51" spans="1:7" ht="63" customHeight="1" x14ac:dyDescent="0.25">
      <c r="A51" s="2" t="s">
        <v>21</v>
      </c>
      <c r="B51" s="2" t="s">
        <v>11</v>
      </c>
      <c r="C51" s="2" t="s">
        <v>12</v>
      </c>
      <c r="D51" s="2" t="s">
        <v>13</v>
      </c>
      <c r="E51" s="2" t="s">
        <v>14</v>
      </c>
      <c r="F51" s="2" t="s">
        <v>16</v>
      </c>
      <c r="G51" s="2" t="s">
        <v>22</v>
      </c>
    </row>
    <row r="52" spans="1:7" x14ac:dyDescent="0.25">
      <c r="A52" s="4">
        <v>1</v>
      </c>
      <c r="B52" s="4">
        <v>2</v>
      </c>
      <c r="C52" s="4">
        <v>3</v>
      </c>
      <c r="D52" s="4">
        <v>4</v>
      </c>
      <c r="E52" s="4">
        <v>5</v>
      </c>
      <c r="F52" s="4">
        <v>6</v>
      </c>
      <c r="G52" s="4">
        <v>7</v>
      </c>
    </row>
    <row r="53" spans="1:7" ht="30.6" x14ac:dyDescent="0.25">
      <c r="A53" s="13" t="s">
        <v>234</v>
      </c>
      <c r="B53" s="4" t="s">
        <v>235</v>
      </c>
      <c r="C53" s="4">
        <v>61</v>
      </c>
      <c r="D53" s="43">
        <v>61</v>
      </c>
      <c r="E53" s="4">
        <f>D53-C53</f>
        <v>0</v>
      </c>
      <c r="F53" s="4">
        <f>D53/C53*100</f>
        <v>100</v>
      </c>
      <c r="G53" s="4"/>
    </row>
    <row r="54" spans="1:7" x14ac:dyDescent="0.25">
      <c r="A54" s="13"/>
      <c r="B54" s="4"/>
      <c r="C54" s="4"/>
      <c r="D54" s="24"/>
      <c r="E54" s="4"/>
      <c r="F54" s="4"/>
      <c r="G54" s="4"/>
    </row>
    <row r="55" spans="1:7" ht="51.75" customHeight="1" x14ac:dyDescent="0.25">
      <c r="A55" s="2" t="s">
        <v>40</v>
      </c>
      <c r="B55" s="2" t="s">
        <v>11</v>
      </c>
      <c r="C55" s="2" t="s">
        <v>12</v>
      </c>
      <c r="D55" s="2" t="s">
        <v>13</v>
      </c>
      <c r="E55" s="2" t="s">
        <v>14</v>
      </c>
      <c r="F55" s="2" t="s">
        <v>16</v>
      </c>
      <c r="G55" s="2" t="s">
        <v>15</v>
      </c>
    </row>
    <row r="56" spans="1:7" ht="54.75" customHeight="1" x14ac:dyDescent="0.25">
      <c r="A56" s="16" t="s">
        <v>39</v>
      </c>
      <c r="B56" s="11" t="s">
        <v>18</v>
      </c>
      <c r="C56" s="12">
        <v>46034</v>
      </c>
      <c r="D56" s="12">
        <v>46030.6</v>
      </c>
      <c r="E56" s="12">
        <f>D56-C56</f>
        <v>-3.4000000000014552</v>
      </c>
      <c r="F56" s="12">
        <f>D56/C56*100</f>
        <v>99.992614154755174</v>
      </c>
      <c r="G56" s="26" t="s">
        <v>231</v>
      </c>
    </row>
    <row r="58" spans="1:7" x14ac:dyDescent="0.25">
      <c r="C58" s="15"/>
    </row>
    <row r="59" spans="1:7" x14ac:dyDescent="0.25">
      <c r="A59" s="1" t="s">
        <v>405</v>
      </c>
      <c r="D59" s="1" t="s">
        <v>23</v>
      </c>
      <c r="F59" s="1" t="s">
        <v>403</v>
      </c>
    </row>
    <row r="60" spans="1:7" x14ac:dyDescent="0.25">
      <c r="D60" s="8" t="s">
        <v>24</v>
      </c>
      <c r="E60" s="8"/>
      <c r="F60" s="8"/>
    </row>
    <row r="62" spans="1:7" x14ac:dyDescent="0.25">
      <c r="A62" s="1" t="s">
        <v>25</v>
      </c>
      <c r="D62" s="1" t="s">
        <v>23</v>
      </c>
      <c r="F62" s="1" t="s">
        <v>404</v>
      </c>
    </row>
    <row r="63" spans="1:7" x14ac:dyDescent="0.25">
      <c r="D63" s="8" t="s">
        <v>24</v>
      </c>
      <c r="E63" s="8"/>
      <c r="F63" s="8"/>
    </row>
  </sheetData>
  <mergeCells count="11">
    <mergeCell ref="F1:G1"/>
    <mergeCell ref="F2:G2"/>
    <mergeCell ref="A4:G4"/>
    <mergeCell ref="A5:G5"/>
    <mergeCell ref="A14:G14"/>
    <mergeCell ref="A20:G20"/>
    <mergeCell ref="A31:G31"/>
    <mergeCell ref="A33:G33"/>
    <mergeCell ref="A49:G49"/>
    <mergeCell ref="A16:G16"/>
    <mergeCell ref="A19:G19"/>
  </mergeCells>
  <pageMargins left="0.11811023622047245" right="0.11811023622047245" top="0" bottom="0" header="0" footer="0"/>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topLeftCell="A34" zoomScale="70" zoomScaleNormal="70" workbookViewId="0">
      <selection activeCell="B52" sqref="B52"/>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39" customHeight="1" x14ac:dyDescent="0.25">
      <c r="A14" s="104" t="s">
        <v>242</v>
      </c>
      <c r="B14" s="104"/>
      <c r="C14" s="104"/>
      <c r="D14" s="104"/>
      <c r="E14" s="104"/>
      <c r="F14" s="104"/>
      <c r="G14" s="104"/>
    </row>
    <row r="15" spans="1:7" x14ac:dyDescent="0.25">
      <c r="A15" s="1" t="s">
        <v>195</v>
      </c>
    </row>
    <row r="16" spans="1:7" ht="30" customHeight="1" x14ac:dyDescent="0.25">
      <c r="A16" s="112" t="s">
        <v>183</v>
      </c>
      <c r="B16" s="112"/>
      <c r="C16" s="112"/>
      <c r="D16" s="112"/>
      <c r="E16" s="112"/>
      <c r="F16" s="112"/>
      <c r="G16" s="112"/>
    </row>
    <row r="17" spans="1:7" x14ac:dyDescent="0.25">
      <c r="A17" s="1" t="s">
        <v>29</v>
      </c>
    </row>
    <row r="18" spans="1:7" x14ac:dyDescent="0.25">
      <c r="A18" s="1" t="s">
        <v>30</v>
      </c>
    </row>
    <row r="19" spans="1:7" ht="35.25" customHeight="1" x14ac:dyDescent="0.25">
      <c r="A19" s="104" t="s">
        <v>243</v>
      </c>
      <c r="B19" s="104"/>
      <c r="C19" s="104"/>
      <c r="D19" s="104"/>
      <c r="E19" s="104"/>
      <c r="F19" s="104"/>
      <c r="G19" s="104"/>
    </row>
    <row r="20" spans="1:7" ht="44.25" customHeight="1" x14ac:dyDescent="0.25">
      <c r="A20" s="104" t="s">
        <v>244</v>
      </c>
      <c r="B20" s="104"/>
      <c r="C20" s="104"/>
      <c r="D20" s="104"/>
      <c r="E20" s="104"/>
      <c r="F20" s="104"/>
      <c r="G20" s="104"/>
    </row>
    <row r="21" spans="1:7" ht="50.25" customHeight="1" x14ac:dyDescent="0.25">
      <c r="A21" s="2" t="s">
        <v>10</v>
      </c>
      <c r="B21" s="2" t="s">
        <v>11</v>
      </c>
      <c r="C21" s="2" t="s">
        <v>12</v>
      </c>
      <c r="D21" s="2" t="s">
        <v>13</v>
      </c>
      <c r="E21" s="2" t="s">
        <v>14</v>
      </c>
      <c r="F21" s="2" t="s">
        <v>16</v>
      </c>
      <c r="G21" s="2" t="s">
        <v>15</v>
      </c>
    </row>
    <row r="22" spans="1:7" ht="12.75" x14ac:dyDescent="0.2">
      <c r="A22" s="4">
        <v>1</v>
      </c>
      <c r="B22" s="4">
        <v>2</v>
      </c>
      <c r="C22" s="4">
        <v>3</v>
      </c>
      <c r="D22" s="4">
        <v>4</v>
      </c>
      <c r="E22" s="4">
        <v>5</v>
      </c>
      <c r="F22" s="4">
        <v>6</v>
      </c>
      <c r="G22" s="4">
        <v>7</v>
      </c>
    </row>
    <row r="23" spans="1:7" ht="27.75" customHeight="1" x14ac:dyDescent="0.25">
      <c r="A23" s="17" t="s">
        <v>41</v>
      </c>
      <c r="B23" s="9" t="s">
        <v>18</v>
      </c>
      <c r="C23" s="18">
        <v>328077</v>
      </c>
      <c r="D23" s="18">
        <v>328077</v>
      </c>
      <c r="E23" s="18">
        <f>D23-C23</f>
        <v>0</v>
      </c>
      <c r="F23" s="18">
        <f>D23/C23*100</f>
        <v>100</v>
      </c>
      <c r="G23" s="2"/>
    </row>
    <row r="24" spans="1:7" ht="42" customHeight="1" x14ac:dyDescent="0.25">
      <c r="A24" s="28" t="s">
        <v>42</v>
      </c>
      <c r="B24" s="9" t="s">
        <v>18</v>
      </c>
      <c r="C24" s="18">
        <v>998088</v>
      </c>
      <c r="D24" s="18">
        <v>998087.6</v>
      </c>
      <c r="E24" s="18">
        <f>D24-C24</f>
        <v>-0.40000000002328306</v>
      </c>
      <c r="F24" s="18">
        <f>D24/C24*100</f>
        <v>99.999959923373481</v>
      </c>
      <c r="G24" s="2" t="s">
        <v>245</v>
      </c>
    </row>
    <row r="25" spans="1:7" ht="26.4" x14ac:dyDescent="0.25">
      <c r="A25" s="42" t="s">
        <v>17</v>
      </c>
      <c r="B25" s="11" t="s">
        <v>18</v>
      </c>
      <c r="C25" s="12">
        <f>C23+C24</f>
        <v>1326165</v>
      </c>
      <c r="D25" s="12">
        <f>D23+D24</f>
        <v>1326164.6000000001</v>
      </c>
      <c r="E25" s="12">
        <f>D25-C25</f>
        <v>-0.39999999990686774</v>
      </c>
      <c r="F25" s="12">
        <f>D25/C25*100</f>
        <v>99.999969837840695</v>
      </c>
      <c r="G25" s="11"/>
    </row>
    <row r="26" spans="1:7" s="47" customFormat="1" ht="81.599999999999994" customHeight="1" x14ac:dyDescent="0.25">
      <c r="A26" s="54" t="s">
        <v>19</v>
      </c>
      <c r="B26" s="100"/>
      <c r="C26" s="70" t="s">
        <v>370</v>
      </c>
      <c r="D26" s="70" t="s">
        <v>408</v>
      </c>
      <c r="E26" s="53"/>
      <c r="F26" s="53"/>
      <c r="G26" s="44"/>
    </row>
    <row r="27" spans="1:7" x14ac:dyDescent="0.25">
      <c r="A27" s="6"/>
      <c r="B27" s="7"/>
      <c r="C27" s="7"/>
      <c r="D27" s="7"/>
      <c r="E27" s="7"/>
      <c r="F27" s="7"/>
      <c r="G27" s="7"/>
    </row>
    <row r="28" spans="1:7" x14ac:dyDescent="0.25">
      <c r="A28" s="1" t="s">
        <v>247</v>
      </c>
    </row>
    <row r="29" spans="1:7" x14ac:dyDescent="0.25">
      <c r="A29" s="1" t="s">
        <v>20</v>
      </c>
    </row>
    <row r="30" spans="1:7" x14ac:dyDescent="0.25">
      <c r="A30" s="1" t="s">
        <v>33</v>
      </c>
    </row>
    <row r="31" spans="1:7" x14ac:dyDescent="0.25">
      <c r="A31" s="1" t="s">
        <v>30</v>
      </c>
    </row>
    <row r="32" spans="1:7" ht="44.25" customHeight="1" x14ac:dyDescent="0.25">
      <c r="A32" s="104" t="s">
        <v>244</v>
      </c>
      <c r="B32" s="104"/>
      <c r="C32" s="104"/>
      <c r="D32" s="104"/>
      <c r="E32" s="104"/>
      <c r="F32" s="104"/>
      <c r="G32" s="104"/>
    </row>
    <row r="34" spans="1:7" ht="63" customHeight="1" x14ac:dyDescent="0.25">
      <c r="A34" s="2" t="s">
        <v>21</v>
      </c>
      <c r="B34" s="2" t="s">
        <v>11</v>
      </c>
      <c r="C34" s="2" t="s">
        <v>12</v>
      </c>
      <c r="D34" s="2" t="s">
        <v>13</v>
      </c>
      <c r="E34" s="2" t="s">
        <v>14</v>
      </c>
      <c r="F34" s="2" t="s">
        <v>16</v>
      </c>
      <c r="G34" s="2" t="s">
        <v>22</v>
      </c>
    </row>
    <row r="35" spans="1:7" x14ac:dyDescent="0.25">
      <c r="A35" s="4">
        <v>1</v>
      </c>
      <c r="B35" s="4">
        <v>2</v>
      </c>
      <c r="C35" s="4">
        <v>3</v>
      </c>
      <c r="D35" s="4">
        <v>4</v>
      </c>
      <c r="E35" s="4">
        <v>5</v>
      </c>
      <c r="F35" s="4">
        <v>6</v>
      </c>
      <c r="G35" s="4">
        <v>7</v>
      </c>
    </row>
    <row r="36" spans="1:7" s="47" customFormat="1" ht="40.200000000000003" customHeight="1" x14ac:dyDescent="0.25">
      <c r="A36" s="83" t="s">
        <v>371</v>
      </c>
      <c r="B36" s="84" t="s">
        <v>373</v>
      </c>
      <c r="C36" s="44">
        <f>9+4</f>
        <v>13</v>
      </c>
      <c r="D36" s="44">
        <f>9+4</f>
        <v>13</v>
      </c>
      <c r="E36" s="44"/>
      <c r="F36" s="44"/>
      <c r="G36" s="44"/>
    </row>
    <row r="37" spans="1:7" s="47" customFormat="1" ht="37.200000000000003" customHeight="1" x14ac:dyDescent="0.25">
      <c r="A37" s="83" t="s">
        <v>372</v>
      </c>
      <c r="B37" s="84" t="s">
        <v>373</v>
      </c>
      <c r="C37" s="44">
        <v>215</v>
      </c>
      <c r="D37" s="44">
        <v>576</v>
      </c>
      <c r="E37" s="44"/>
      <c r="F37" s="44"/>
      <c r="G37" s="44"/>
    </row>
    <row r="38" spans="1:7" ht="51.75" customHeight="1" x14ac:dyDescent="0.25">
      <c r="A38" s="2" t="s">
        <v>40</v>
      </c>
      <c r="B38" s="2" t="s">
        <v>11</v>
      </c>
      <c r="C38" s="2" t="s">
        <v>12</v>
      </c>
      <c r="D38" s="2" t="s">
        <v>13</v>
      </c>
      <c r="E38" s="2" t="s">
        <v>14</v>
      </c>
      <c r="F38" s="2" t="s">
        <v>16</v>
      </c>
      <c r="G38" s="2" t="s">
        <v>15</v>
      </c>
    </row>
    <row r="39" spans="1:7" x14ac:dyDescent="0.25">
      <c r="A39" s="3"/>
      <c r="B39" s="21" t="s">
        <v>18</v>
      </c>
      <c r="C39" s="3"/>
      <c r="D39" s="3"/>
      <c r="E39" s="3"/>
      <c r="F39" s="3"/>
      <c r="G39" s="3"/>
    </row>
    <row r="40" spans="1:7" ht="47.25" customHeight="1" x14ac:dyDescent="0.25">
      <c r="A40" s="16" t="s">
        <v>39</v>
      </c>
      <c r="B40" s="11" t="s">
        <v>18</v>
      </c>
      <c r="C40" s="12">
        <v>998088</v>
      </c>
      <c r="D40" s="12">
        <v>998087.6</v>
      </c>
      <c r="E40" s="12">
        <f>D40-C40</f>
        <v>-0.40000000002328306</v>
      </c>
      <c r="F40" s="12">
        <f>D40/C40*100</f>
        <v>99.999959923373481</v>
      </c>
      <c r="G40" s="26" t="s">
        <v>245</v>
      </c>
    </row>
    <row r="41" spans="1:7" x14ac:dyDescent="0.25">
      <c r="C41" s="15"/>
    </row>
    <row r="42" spans="1:7" x14ac:dyDescent="0.25">
      <c r="A42" s="1" t="s">
        <v>405</v>
      </c>
      <c r="D42" s="1" t="s">
        <v>23</v>
      </c>
      <c r="F42" s="1" t="s">
        <v>403</v>
      </c>
    </row>
    <row r="43" spans="1:7" x14ac:dyDescent="0.25">
      <c r="D43" s="8" t="s">
        <v>24</v>
      </c>
      <c r="E43" s="8"/>
      <c r="F43" s="8"/>
    </row>
    <row r="45" spans="1:7" x14ac:dyDescent="0.25">
      <c r="A45" s="1" t="s">
        <v>25</v>
      </c>
      <c r="D45" s="1" t="s">
        <v>23</v>
      </c>
      <c r="F45" s="1" t="s">
        <v>404</v>
      </c>
    </row>
    <row r="46" spans="1:7" x14ac:dyDescent="0.25">
      <c r="D46" s="8" t="s">
        <v>24</v>
      </c>
      <c r="E46" s="8"/>
      <c r="F46" s="8"/>
    </row>
  </sheetData>
  <mergeCells count="9">
    <mergeCell ref="A19:G19"/>
    <mergeCell ref="A20:G20"/>
    <mergeCell ref="A32:G32"/>
    <mergeCell ref="A16:G16"/>
    <mergeCell ref="F1:G1"/>
    <mergeCell ref="F2:G2"/>
    <mergeCell ref="A4:G4"/>
    <mergeCell ref="A5:G5"/>
    <mergeCell ref="A14:G14"/>
  </mergeCells>
  <pageMargins left="0.11811023622047245" right="0.11811023622047245" top="0" bottom="0" header="0" footer="0"/>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topLeftCell="A34" zoomScale="70" zoomScaleNormal="70" workbookViewId="0">
      <selection activeCell="A47" sqref="A47:XFD51"/>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39" customHeight="1" x14ac:dyDescent="0.25">
      <c r="A14" s="104" t="s">
        <v>236</v>
      </c>
      <c r="B14" s="104"/>
      <c r="C14" s="104"/>
      <c r="D14" s="104"/>
      <c r="E14" s="104"/>
      <c r="F14" s="104"/>
      <c r="G14" s="104"/>
    </row>
    <row r="15" spans="1:7" x14ac:dyDescent="0.25">
      <c r="A15" s="1" t="s">
        <v>212</v>
      </c>
    </row>
    <row r="16" spans="1:7" ht="33.75" customHeight="1" x14ac:dyDescent="0.25">
      <c r="A16" s="104" t="s">
        <v>202</v>
      </c>
      <c r="B16" s="104"/>
      <c r="C16" s="104"/>
      <c r="D16" s="104"/>
      <c r="E16" s="104"/>
      <c r="F16" s="104"/>
      <c r="G16" s="104"/>
    </row>
    <row r="17" spans="1:7" x14ac:dyDescent="0.25">
      <c r="A17" s="1" t="s">
        <v>29</v>
      </c>
    </row>
    <row r="18" spans="1:7" x14ac:dyDescent="0.25">
      <c r="A18" s="1" t="s">
        <v>30</v>
      </c>
    </row>
    <row r="19" spans="1:7" ht="35.25" customHeight="1" x14ac:dyDescent="0.25">
      <c r="A19" s="104" t="s">
        <v>177</v>
      </c>
      <c r="B19" s="104"/>
      <c r="C19" s="104"/>
      <c r="D19" s="104"/>
      <c r="E19" s="104"/>
      <c r="F19" s="104"/>
      <c r="G19" s="104"/>
    </row>
    <row r="20" spans="1:7" ht="44.25" customHeight="1" x14ac:dyDescent="0.25">
      <c r="A20" s="104" t="s">
        <v>237</v>
      </c>
      <c r="B20" s="104"/>
      <c r="C20" s="104"/>
      <c r="D20" s="104"/>
      <c r="E20" s="104"/>
      <c r="F20" s="104"/>
      <c r="G20" s="104"/>
    </row>
    <row r="21" spans="1:7" ht="50.25" customHeight="1" x14ac:dyDescent="0.25">
      <c r="A21" s="2" t="s">
        <v>10</v>
      </c>
      <c r="B21" s="2" t="s">
        <v>11</v>
      </c>
      <c r="C21" s="2" t="s">
        <v>12</v>
      </c>
      <c r="D21" s="2" t="s">
        <v>13</v>
      </c>
      <c r="E21" s="2" t="s">
        <v>14</v>
      </c>
      <c r="F21" s="2" t="s">
        <v>16</v>
      </c>
      <c r="G21" s="2" t="s">
        <v>15</v>
      </c>
    </row>
    <row r="22" spans="1:7" ht="12.75" x14ac:dyDescent="0.2">
      <c r="A22" s="4">
        <v>1</v>
      </c>
      <c r="B22" s="4">
        <v>2</v>
      </c>
      <c r="C22" s="4">
        <v>3</v>
      </c>
      <c r="D22" s="4">
        <v>4</v>
      </c>
      <c r="E22" s="4">
        <v>5</v>
      </c>
      <c r="F22" s="4">
        <v>6</v>
      </c>
      <c r="G22" s="4">
        <v>7</v>
      </c>
    </row>
    <row r="23" spans="1:7" ht="27.75" customHeight="1" x14ac:dyDescent="0.25">
      <c r="A23" s="17" t="s">
        <v>41</v>
      </c>
      <c r="B23" s="9" t="s">
        <v>18</v>
      </c>
      <c r="C23" s="18">
        <v>60244</v>
      </c>
      <c r="D23" s="18">
        <v>60243.199999999997</v>
      </c>
      <c r="E23" s="18">
        <f>D23-C23</f>
        <v>-0.80000000000291038</v>
      </c>
      <c r="F23" s="18">
        <f>D23/C23*100</f>
        <v>99.998672066927824</v>
      </c>
      <c r="G23" s="2" t="s">
        <v>239</v>
      </c>
    </row>
    <row r="24" spans="1:7" ht="42" customHeight="1" x14ac:dyDescent="0.25">
      <c r="A24" s="28" t="s">
        <v>42</v>
      </c>
      <c r="B24" s="9" t="s">
        <v>18</v>
      </c>
      <c r="C24" s="18"/>
      <c r="D24" s="18"/>
      <c r="E24" s="18"/>
      <c r="F24" s="18"/>
      <c r="G24" s="2"/>
    </row>
    <row r="25" spans="1:7" ht="26.4" x14ac:dyDescent="0.25">
      <c r="A25" s="42" t="s">
        <v>17</v>
      </c>
      <c r="B25" s="11" t="s">
        <v>18</v>
      </c>
      <c r="C25" s="12">
        <f>C23+C24</f>
        <v>60244</v>
      </c>
      <c r="D25" s="12">
        <f>D23+D24</f>
        <v>60243.199999999997</v>
      </c>
      <c r="E25" s="12">
        <f>D25-C25</f>
        <v>-0.80000000000291038</v>
      </c>
      <c r="F25" s="12">
        <f>D25/C25*100</f>
        <v>99.998672066927824</v>
      </c>
      <c r="G25" s="11"/>
    </row>
    <row r="26" spans="1:7" ht="30.75" customHeight="1" x14ac:dyDescent="0.25">
      <c r="A26" s="14" t="s">
        <v>19</v>
      </c>
      <c r="B26" s="9"/>
      <c r="C26" s="30"/>
      <c r="D26" s="30"/>
      <c r="E26" s="12"/>
      <c r="F26" s="12"/>
      <c r="G26" s="9"/>
    </row>
    <row r="27" spans="1:7" ht="35.25" customHeight="1" x14ac:dyDescent="0.25">
      <c r="A27" s="14" t="s">
        <v>238</v>
      </c>
      <c r="B27" s="48" t="s">
        <v>113</v>
      </c>
      <c r="C27" s="55">
        <v>252.4</v>
      </c>
      <c r="D27" s="55">
        <v>212.7</v>
      </c>
      <c r="E27" s="18">
        <f t="shared" ref="E27" si="0">D27-C27</f>
        <v>-39.700000000000017</v>
      </c>
      <c r="F27" s="18">
        <f t="shared" ref="F27" si="1">D27/C27*100</f>
        <v>84.270998415213938</v>
      </c>
      <c r="G27" s="9"/>
    </row>
    <row r="28" spans="1:7" ht="31.5" customHeight="1" x14ac:dyDescent="0.2">
      <c r="A28" s="14"/>
      <c r="B28" s="2"/>
      <c r="C28" s="29"/>
      <c r="D28" s="29"/>
      <c r="E28" s="31"/>
      <c r="F28" s="18"/>
      <c r="G28" s="9"/>
    </row>
    <row r="29" spans="1:7" ht="12.75" x14ac:dyDescent="0.2">
      <c r="A29" s="6"/>
      <c r="B29" s="7"/>
      <c r="C29" s="7"/>
      <c r="D29" s="7"/>
      <c r="E29" s="7"/>
      <c r="F29" s="7"/>
      <c r="G29" s="7"/>
    </row>
    <row r="30" spans="1:7" x14ac:dyDescent="0.25">
      <c r="A30" s="1" t="s">
        <v>240</v>
      </c>
    </row>
    <row r="31" spans="1:7" x14ac:dyDescent="0.25">
      <c r="A31" s="1" t="s">
        <v>20</v>
      </c>
    </row>
    <row r="32" spans="1:7" ht="31.5" customHeight="1" x14ac:dyDescent="0.25">
      <c r="A32" s="111" t="s">
        <v>99</v>
      </c>
      <c r="B32" s="111"/>
      <c r="C32" s="111"/>
      <c r="D32" s="111"/>
      <c r="E32" s="111"/>
      <c r="F32" s="111"/>
      <c r="G32" s="111"/>
    </row>
    <row r="33" spans="1:7" x14ac:dyDescent="0.25">
      <c r="A33" s="1" t="s">
        <v>30</v>
      </c>
    </row>
    <row r="34" spans="1:7" s="22" customFormat="1" ht="32.25" customHeight="1" x14ac:dyDescent="0.3">
      <c r="A34" s="104" t="s">
        <v>237</v>
      </c>
      <c r="B34" s="104"/>
      <c r="C34" s="104"/>
      <c r="D34" s="104"/>
      <c r="E34" s="104"/>
      <c r="F34" s="104"/>
      <c r="G34" s="104"/>
    </row>
    <row r="36" spans="1:7" ht="59.25" customHeight="1" x14ac:dyDescent="0.25">
      <c r="A36" s="2" t="s">
        <v>21</v>
      </c>
      <c r="B36" s="2" t="s">
        <v>11</v>
      </c>
      <c r="C36" s="2" t="s">
        <v>12</v>
      </c>
      <c r="D36" s="2" t="s">
        <v>13</v>
      </c>
      <c r="E36" s="2" t="s">
        <v>14</v>
      </c>
      <c r="F36" s="2" t="s">
        <v>16</v>
      </c>
      <c r="G36" s="2" t="s">
        <v>22</v>
      </c>
    </row>
    <row r="37" spans="1:7" x14ac:dyDescent="0.25">
      <c r="A37" s="4">
        <v>1</v>
      </c>
      <c r="B37" s="4">
        <v>2</v>
      </c>
      <c r="C37" s="4">
        <v>3</v>
      </c>
      <c r="D37" s="4">
        <v>4</v>
      </c>
      <c r="E37" s="4">
        <v>5</v>
      </c>
      <c r="F37" s="4">
        <v>6</v>
      </c>
      <c r="G37" s="4">
        <v>7</v>
      </c>
    </row>
    <row r="38" spans="1:7" ht="42.6" customHeight="1" x14ac:dyDescent="0.25">
      <c r="A38" s="13" t="s">
        <v>241</v>
      </c>
      <c r="B38" s="19" t="s">
        <v>36</v>
      </c>
      <c r="C38" s="62">
        <v>227</v>
      </c>
      <c r="D38" s="62">
        <v>227</v>
      </c>
      <c r="E38" s="32">
        <f>D38-C38</f>
        <v>0</v>
      </c>
      <c r="F38" s="20">
        <f>D38/C38*100</f>
        <v>100</v>
      </c>
      <c r="G38" s="13"/>
    </row>
    <row r="39" spans="1:7" ht="22.5" customHeight="1" x14ac:dyDescent="0.25">
      <c r="A39" s="34"/>
      <c r="B39" s="35"/>
      <c r="C39" s="36"/>
      <c r="D39" s="36"/>
      <c r="E39" s="25"/>
      <c r="F39" s="25"/>
      <c r="G39" s="13"/>
    </row>
    <row r="40" spans="1:7" ht="55.5" customHeight="1" x14ac:dyDescent="0.25">
      <c r="A40" s="2" t="s">
        <v>40</v>
      </c>
      <c r="B40" s="2" t="s">
        <v>11</v>
      </c>
      <c r="C40" s="2" t="s">
        <v>12</v>
      </c>
      <c r="D40" s="2" t="s">
        <v>13</v>
      </c>
      <c r="E40" s="2" t="s">
        <v>14</v>
      </c>
      <c r="F40" s="2" t="s">
        <v>16</v>
      </c>
      <c r="G40" s="2" t="s">
        <v>15</v>
      </c>
    </row>
    <row r="41" spans="1:7" x14ac:dyDescent="0.25">
      <c r="A41" s="3"/>
      <c r="B41" s="21" t="s">
        <v>18</v>
      </c>
      <c r="C41" s="3"/>
      <c r="D41" s="3"/>
      <c r="E41" s="3"/>
      <c r="F41" s="3"/>
      <c r="G41" s="3"/>
    </row>
    <row r="42" spans="1:7" x14ac:dyDescent="0.25">
      <c r="A42" s="3"/>
      <c r="B42" s="21" t="s">
        <v>18</v>
      </c>
      <c r="C42" s="3"/>
      <c r="D42" s="3"/>
      <c r="E42" s="3"/>
      <c r="F42" s="3"/>
      <c r="G42" s="3"/>
    </row>
    <row r="43" spans="1:7" ht="43.5" customHeight="1" x14ac:dyDescent="0.25">
      <c r="A43" s="16" t="s">
        <v>39</v>
      </c>
      <c r="B43" s="11" t="s">
        <v>18</v>
      </c>
      <c r="C43" s="12">
        <v>60244</v>
      </c>
      <c r="D43" s="12">
        <v>60243.199999999997</v>
      </c>
      <c r="E43" s="12">
        <f>D43-C43</f>
        <v>-0.80000000000291038</v>
      </c>
      <c r="F43" s="12">
        <f>D43/C43*100</f>
        <v>99.998672066927824</v>
      </c>
      <c r="G43" s="26" t="s">
        <v>239</v>
      </c>
    </row>
    <row r="46" spans="1:7" x14ac:dyDescent="0.25">
      <c r="C46" s="15"/>
    </row>
    <row r="47" spans="1:7" x14ac:dyDescent="0.25">
      <c r="A47" s="1" t="s">
        <v>405</v>
      </c>
      <c r="D47" s="1" t="s">
        <v>23</v>
      </c>
      <c r="F47" s="1" t="s">
        <v>403</v>
      </c>
    </row>
    <row r="48" spans="1:7" x14ac:dyDescent="0.25">
      <c r="D48" s="8" t="s">
        <v>24</v>
      </c>
      <c r="E48" s="8"/>
      <c r="F48" s="8"/>
    </row>
    <row r="50" spans="1:6" x14ac:dyDescent="0.25">
      <c r="A50" s="1" t="s">
        <v>25</v>
      </c>
      <c r="D50" s="1" t="s">
        <v>23</v>
      </c>
      <c r="F50" s="1" t="s">
        <v>404</v>
      </c>
    </row>
    <row r="51" spans="1:6" x14ac:dyDescent="0.25">
      <c r="D51" s="8" t="s">
        <v>24</v>
      </c>
      <c r="E51" s="8"/>
      <c r="F51" s="8"/>
    </row>
  </sheetData>
  <mergeCells count="10">
    <mergeCell ref="A19:G19"/>
    <mergeCell ref="A20:G20"/>
    <mergeCell ref="A32:G32"/>
    <mergeCell ref="A34:G34"/>
    <mergeCell ref="F1:G1"/>
    <mergeCell ref="F2:G2"/>
    <mergeCell ref="A4:G4"/>
    <mergeCell ref="A5:G5"/>
    <mergeCell ref="A14:G14"/>
    <mergeCell ref="A16:G16"/>
  </mergeCells>
  <pageMargins left="0.11811023622047245" right="0.11811023622047245" top="0" bottom="0" header="0" footer="0"/>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topLeftCell="A34" zoomScale="70" zoomScaleNormal="70" workbookViewId="0">
      <selection activeCell="G43" sqref="G43"/>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39" customHeight="1" x14ac:dyDescent="0.25">
      <c r="A14" s="104" t="s">
        <v>248</v>
      </c>
      <c r="B14" s="104"/>
      <c r="C14" s="104"/>
      <c r="D14" s="104"/>
      <c r="E14" s="104"/>
      <c r="F14" s="104"/>
      <c r="G14" s="104"/>
    </row>
    <row r="15" spans="1:7" x14ac:dyDescent="0.25">
      <c r="A15" s="1" t="s">
        <v>212</v>
      </c>
    </row>
    <row r="16" spans="1:7" ht="33.75" customHeight="1" x14ac:dyDescent="0.25">
      <c r="A16" s="104" t="s">
        <v>202</v>
      </c>
      <c r="B16" s="104"/>
      <c r="C16" s="104"/>
      <c r="D16" s="104"/>
      <c r="E16" s="104"/>
      <c r="F16" s="104"/>
      <c r="G16" s="104"/>
    </row>
    <row r="17" spans="1:7" x14ac:dyDescent="0.25">
      <c r="A17" s="1" t="s">
        <v>29</v>
      </c>
    </row>
    <row r="18" spans="1:7" x14ac:dyDescent="0.25">
      <c r="A18" s="1" t="s">
        <v>30</v>
      </c>
    </row>
    <row r="19" spans="1:7" ht="35.25" customHeight="1" x14ac:dyDescent="0.25">
      <c r="A19" s="104" t="s">
        <v>249</v>
      </c>
      <c r="B19" s="104"/>
      <c r="C19" s="104"/>
      <c r="D19" s="104"/>
      <c r="E19" s="104"/>
      <c r="F19" s="104"/>
      <c r="G19" s="104"/>
    </row>
    <row r="20" spans="1:7" ht="44.25" customHeight="1" x14ac:dyDescent="0.25">
      <c r="A20" s="104" t="s">
        <v>250</v>
      </c>
      <c r="B20" s="104"/>
      <c r="C20" s="104"/>
      <c r="D20" s="104"/>
      <c r="E20" s="104"/>
      <c r="F20" s="104"/>
      <c r="G20" s="104"/>
    </row>
    <row r="21" spans="1:7" ht="50.25" customHeight="1" x14ac:dyDescent="0.25">
      <c r="A21" s="2" t="s">
        <v>10</v>
      </c>
      <c r="B21" s="2" t="s">
        <v>11</v>
      </c>
      <c r="C21" s="2" t="s">
        <v>12</v>
      </c>
      <c r="D21" s="2" t="s">
        <v>13</v>
      </c>
      <c r="E21" s="2" t="s">
        <v>14</v>
      </c>
      <c r="F21" s="2" t="s">
        <v>16</v>
      </c>
      <c r="G21" s="2" t="s">
        <v>15</v>
      </c>
    </row>
    <row r="22" spans="1:7" ht="12.75" x14ac:dyDescent="0.2">
      <c r="A22" s="4">
        <v>1</v>
      </c>
      <c r="B22" s="4">
        <v>2</v>
      </c>
      <c r="C22" s="4">
        <v>3</v>
      </c>
      <c r="D22" s="4">
        <v>4</v>
      </c>
      <c r="E22" s="4">
        <v>5</v>
      </c>
      <c r="F22" s="4">
        <v>6</v>
      </c>
      <c r="G22" s="4">
        <v>7</v>
      </c>
    </row>
    <row r="23" spans="1:7" ht="27.75" customHeight="1" x14ac:dyDescent="0.25">
      <c r="A23" s="17" t="s">
        <v>41</v>
      </c>
      <c r="B23" s="9" t="s">
        <v>18</v>
      </c>
      <c r="C23" s="18">
        <v>249220</v>
      </c>
      <c r="D23" s="18">
        <v>249216</v>
      </c>
      <c r="E23" s="18">
        <f>D23-C23</f>
        <v>-4</v>
      </c>
      <c r="F23" s="18">
        <f>D23/C23*100</f>
        <v>99.99839499237622</v>
      </c>
      <c r="G23" s="2" t="s">
        <v>251</v>
      </c>
    </row>
    <row r="24" spans="1:7" ht="42" customHeight="1" x14ac:dyDescent="0.25">
      <c r="A24" s="28" t="s">
        <v>42</v>
      </c>
      <c r="B24" s="9" t="s">
        <v>18</v>
      </c>
      <c r="C24" s="18"/>
      <c r="D24" s="18"/>
      <c r="E24" s="18"/>
      <c r="F24" s="18"/>
      <c r="G24" s="2"/>
    </row>
    <row r="25" spans="1:7" ht="26.4" x14ac:dyDescent="0.25">
      <c r="A25" s="42" t="s">
        <v>17</v>
      </c>
      <c r="B25" s="11" t="s">
        <v>18</v>
      </c>
      <c r="C25" s="12">
        <f>C23+C24</f>
        <v>249220</v>
      </c>
      <c r="D25" s="12">
        <f>D23+D24</f>
        <v>249216</v>
      </c>
      <c r="E25" s="12">
        <f>D25-C25</f>
        <v>-4</v>
      </c>
      <c r="F25" s="12">
        <f>D25/C25*100</f>
        <v>99.99839499237622</v>
      </c>
      <c r="G25" s="11"/>
    </row>
    <row r="26" spans="1:7" ht="30.75" customHeight="1" x14ac:dyDescent="0.25">
      <c r="A26" s="14" t="s">
        <v>19</v>
      </c>
      <c r="B26" s="9"/>
      <c r="C26" s="30"/>
      <c r="D26" s="30"/>
      <c r="E26" s="12"/>
      <c r="F26" s="12"/>
      <c r="G26" s="9"/>
    </row>
    <row r="27" spans="1:7" ht="35.25" customHeight="1" x14ac:dyDescent="0.25">
      <c r="A27" s="14" t="s">
        <v>354</v>
      </c>
      <c r="B27" s="48" t="s">
        <v>120</v>
      </c>
      <c r="C27" s="55">
        <v>72.2</v>
      </c>
      <c r="D27" s="55">
        <v>80.7</v>
      </c>
      <c r="E27" s="18">
        <f t="shared" ref="E27" si="0">D27-C27</f>
        <v>8.5</v>
      </c>
      <c r="F27" s="18">
        <f t="shared" ref="F27" si="1">D27/C27*100</f>
        <v>111.77285318559558</v>
      </c>
      <c r="G27" s="9"/>
    </row>
    <row r="28" spans="1:7" x14ac:dyDescent="0.25">
      <c r="A28" s="6"/>
      <c r="B28" s="7"/>
      <c r="C28" s="7"/>
      <c r="D28" s="7"/>
      <c r="E28" s="7"/>
      <c r="F28" s="7"/>
      <c r="G28" s="7"/>
    </row>
    <row r="29" spans="1:7" x14ac:dyDescent="0.25">
      <c r="A29" s="1" t="s">
        <v>252</v>
      </c>
    </row>
    <row r="30" spans="1:7" x14ac:dyDescent="0.25">
      <c r="A30" s="1" t="s">
        <v>20</v>
      </c>
    </row>
    <row r="31" spans="1:7" ht="31.5" customHeight="1" x14ac:dyDescent="0.25">
      <c r="A31" s="111" t="s">
        <v>99</v>
      </c>
      <c r="B31" s="111"/>
      <c r="C31" s="111"/>
      <c r="D31" s="111"/>
      <c r="E31" s="111"/>
      <c r="F31" s="111"/>
      <c r="G31" s="111"/>
    </row>
    <row r="32" spans="1:7" x14ac:dyDescent="0.25">
      <c r="A32" s="1" t="s">
        <v>30</v>
      </c>
    </row>
    <row r="33" spans="1:7" s="22" customFormat="1" ht="32.25" customHeight="1" x14ac:dyDescent="0.3">
      <c r="A33" s="104" t="s">
        <v>250</v>
      </c>
      <c r="B33" s="104"/>
      <c r="C33" s="104"/>
      <c r="D33" s="104"/>
      <c r="E33" s="104"/>
      <c r="F33" s="104"/>
      <c r="G33" s="104"/>
    </row>
    <row r="35" spans="1:7" ht="59.25" customHeight="1" x14ac:dyDescent="0.25">
      <c r="A35" s="2" t="s">
        <v>21</v>
      </c>
      <c r="B35" s="2" t="s">
        <v>11</v>
      </c>
      <c r="C35" s="2" t="s">
        <v>12</v>
      </c>
      <c r="D35" s="2" t="s">
        <v>13</v>
      </c>
      <c r="E35" s="2" t="s">
        <v>14</v>
      </c>
      <c r="F35" s="2" t="s">
        <v>16</v>
      </c>
      <c r="G35" s="2" t="s">
        <v>22</v>
      </c>
    </row>
    <row r="36" spans="1:7" x14ac:dyDescent="0.25">
      <c r="A36" s="4">
        <v>1</v>
      </c>
      <c r="B36" s="4">
        <v>2</v>
      </c>
      <c r="C36" s="4">
        <v>3</v>
      </c>
      <c r="D36" s="4">
        <v>4</v>
      </c>
      <c r="E36" s="4">
        <v>5</v>
      </c>
      <c r="F36" s="4">
        <v>6</v>
      </c>
      <c r="G36" s="4">
        <v>7</v>
      </c>
    </row>
    <row r="37" spans="1:7" ht="75" customHeight="1" x14ac:dyDescent="0.25">
      <c r="A37" s="13" t="s">
        <v>253</v>
      </c>
      <c r="B37" s="19" t="s">
        <v>36</v>
      </c>
      <c r="C37" s="62">
        <v>19532</v>
      </c>
      <c r="D37" s="62">
        <v>19358</v>
      </c>
      <c r="E37" s="32">
        <f>D37-C37</f>
        <v>-174</v>
      </c>
      <c r="F37" s="20">
        <f>D37/C37*100</f>
        <v>99.109154208478387</v>
      </c>
      <c r="G37" s="13" t="s">
        <v>411</v>
      </c>
    </row>
    <row r="38" spans="1:7" ht="35.25" customHeight="1" x14ac:dyDescent="0.25">
      <c r="A38" s="13" t="s">
        <v>254</v>
      </c>
      <c r="B38" s="19" t="s">
        <v>36</v>
      </c>
      <c r="C38" s="62">
        <v>41599</v>
      </c>
      <c r="D38" s="62">
        <v>41599</v>
      </c>
      <c r="E38" s="32">
        <f t="shared" ref="E38:E42" si="2">D38-C38</f>
        <v>0</v>
      </c>
      <c r="F38" s="20">
        <f t="shared" ref="F38:F42" si="3">D38/C38*100</f>
        <v>100</v>
      </c>
      <c r="G38" s="13"/>
    </row>
    <row r="39" spans="1:7" ht="30" customHeight="1" x14ac:dyDescent="0.25">
      <c r="A39" s="13" t="s">
        <v>255</v>
      </c>
      <c r="B39" s="19" t="s">
        <v>36</v>
      </c>
      <c r="C39" s="62">
        <v>517</v>
      </c>
      <c r="D39" s="62">
        <v>517</v>
      </c>
      <c r="E39" s="32">
        <f t="shared" si="2"/>
        <v>0</v>
      </c>
      <c r="F39" s="20">
        <f t="shared" si="3"/>
        <v>100</v>
      </c>
      <c r="G39" s="13"/>
    </row>
    <row r="40" spans="1:7" ht="30" customHeight="1" x14ac:dyDescent="0.25">
      <c r="A40" s="13" t="s">
        <v>259</v>
      </c>
      <c r="B40" s="19" t="s">
        <v>36</v>
      </c>
      <c r="C40" s="62">
        <v>8808</v>
      </c>
      <c r="D40" s="62">
        <v>8808</v>
      </c>
      <c r="E40" s="32">
        <f t="shared" si="2"/>
        <v>0</v>
      </c>
      <c r="F40" s="20">
        <f t="shared" si="3"/>
        <v>100</v>
      </c>
      <c r="G40" s="13"/>
    </row>
    <row r="41" spans="1:7" ht="27.75" customHeight="1" x14ac:dyDescent="0.25">
      <c r="A41" s="13" t="s">
        <v>256</v>
      </c>
      <c r="B41" s="19" t="s">
        <v>36</v>
      </c>
      <c r="C41" s="62">
        <v>25373</v>
      </c>
      <c r="D41" s="62">
        <v>25373</v>
      </c>
      <c r="E41" s="32">
        <f t="shared" si="2"/>
        <v>0</v>
      </c>
      <c r="F41" s="20">
        <f t="shared" si="3"/>
        <v>100</v>
      </c>
      <c r="G41" s="13"/>
    </row>
    <row r="42" spans="1:7" ht="180" customHeight="1" x14ac:dyDescent="0.25">
      <c r="A42" s="13" t="s">
        <v>258</v>
      </c>
      <c r="B42" s="19" t="s">
        <v>36</v>
      </c>
      <c r="C42" s="62">
        <v>584</v>
      </c>
      <c r="D42" s="62">
        <v>26</v>
      </c>
      <c r="E42" s="32">
        <f t="shared" si="2"/>
        <v>-558</v>
      </c>
      <c r="F42" s="20">
        <f t="shared" si="3"/>
        <v>4.4520547945205475</v>
      </c>
      <c r="G42" s="13" t="s">
        <v>412</v>
      </c>
    </row>
    <row r="43" spans="1:7" ht="28.5" customHeight="1" x14ac:dyDescent="0.25">
      <c r="A43" s="13" t="s">
        <v>257</v>
      </c>
      <c r="B43" s="19" t="s">
        <v>36</v>
      </c>
      <c r="C43" s="62">
        <v>77</v>
      </c>
      <c r="D43" s="62">
        <v>77</v>
      </c>
      <c r="E43" s="32">
        <f>D43-C43</f>
        <v>0</v>
      </c>
      <c r="F43" s="20">
        <f>D43/C43*100</f>
        <v>100</v>
      </c>
      <c r="G43" s="13"/>
    </row>
    <row r="44" spans="1:7" ht="55.5" customHeight="1" x14ac:dyDescent="0.25">
      <c r="A44" s="2" t="s">
        <v>40</v>
      </c>
      <c r="B44" s="2" t="s">
        <v>11</v>
      </c>
      <c r="C44" s="2" t="s">
        <v>12</v>
      </c>
      <c r="D44" s="2" t="s">
        <v>13</v>
      </c>
      <c r="E44" s="2" t="s">
        <v>14</v>
      </c>
      <c r="F44" s="2" t="s">
        <v>16</v>
      </c>
      <c r="G44" s="2" t="s">
        <v>15</v>
      </c>
    </row>
    <row r="45" spans="1:7" x14ac:dyDescent="0.25">
      <c r="A45" s="3"/>
      <c r="B45" s="21" t="s">
        <v>18</v>
      </c>
      <c r="C45" s="3"/>
      <c r="D45" s="3"/>
      <c r="E45" s="3"/>
      <c r="F45" s="3"/>
      <c r="G45" s="3"/>
    </row>
    <row r="46" spans="1:7" x14ac:dyDescent="0.25">
      <c r="A46" s="3"/>
      <c r="B46" s="21" t="s">
        <v>18</v>
      </c>
      <c r="C46" s="3"/>
      <c r="D46" s="3"/>
      <c r="E46" s="3"/>
      <c r="F46" s="3"/>
      <c r="G46" s="3"/>
    </row>
    <row r="47" spans="1:7" ht="43.5" customHeight="1" x14ac:dyDescent="0.25">
      <c r="A47" s="16" t="s">
        <v>39</v>
      </c>
      <c r="B47" s="11" t="s">
        <v>18</v>
      </c>
      <c r="C47" s="12">
        <v>249220</v>
      </c>
      <c r="D47" s="12">
        <v>249216</v>
      </c>
      <c r="E47" s="12">
        <f>D47-C47</f>
        <v>-4</v>
      </c>
      <c r="F47" s="12">
        <f>D47/C47*100</f>
        <v>99.99839499237622</v>
      </c>
      <c r="G47" s="26" t="s">
        <v>251</v>
      </c>
    </row>
    <row r="50" spans="1:6" x14ac:dyDescent="0.25">
      <c r="C50" s="15"/>
    </row>
    <row r="51" spans="1:6" x14ac:dyDescent="0.25">
      <c r="A51" s="1" t="s">
        <v>405</v>
      </c>
      <c r="D51" s="1" t="s">
        <v>23</v>
      </c>
      <c r="F51" s="1" t="s">
        <v>403</v>
      </c>
    </row>
    <row r="52" spans="1:6" x14ac:dyDescent="0.25">
      <c r="D52" s="8" t="s">
        <v>24</v>
      </c>
      <c r="E52" s="8"/>
      <c r="F52" s="8"/>
    </row>
    <row r="54" spans="1:6" x14ac:dyDescent="0.25">
      <c r="A54" s="1" t="s">
        <v>25</v>
      </c>
      <c r="D54" s="1" t="s">
        <v>23</v>
      </c>
      <c r="F54" s="1" t="s">
        <v>404</v>
      </c>
    </row>
    <row r="55" spans="1:6" x14ac:dyDescent="0.25">
      <c r="D55" s="8" t="s">
        <v>24</v>
      </c>
      <c r="E55" s="8"/>
      <c r="F55" s="8"/>
    </row>
  </sheetData>
  <mergeCells count="10">
    <mergeCell ref="A19:G19"/>
    <mergeCell ref="A20:G20"/>
    <mergeCell ref="A31:G31"/>
    <mergeCell ref="A33:G33"/>
    <mergeCell ref="F1:G1"/>
    <mergeCell ref="F2:G2"/>
    <mergeCell ref="A4:G4"/>
    <mergeCell ref="A5:G5"/>
    <mergeCell ref="A14:G14"/>
    <mergeCell ref="A16:G16"/>
  </mergeCells>
  <pageMargins left="0.11811023622047245" right="0.11811023622047245" top="0" bottom="0" header="0" footer="0"/>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8"/>
  <sheetViews>
    <sheetView tabSelected="1" topLeftCell="A20" zoomScale="70" zoomScaleNormal="70" workbookViewId="0">
      <selection activeCell="A27" sqref="A27:XFD55"/>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39" customHeight="1" x14ac:dyDescent="0.25">
      <c r="A14" s="104" t="s">
        <v>260</v>
      </c>
      <c r="B14" s="104"/>
      <c r="C14" s="104"/>
      <c r="D14" s="104"/>
      <c r="E14" s="104"/>
      <c r="F14" s="104"/>
      <c r="G14" s="104"/>
    </row>
    <row r="15" spans="1:7" x14ac:dyDescent="0.25">
      <c r="A15" s="1" t="s">
        <v>195</v>
      </c>
    </row>
    <row r="16" spans="1:7" ht="30" customHeight="1" x14ac:dyDescent="0.25">
      <c r="A16" s="112" t="s">
        <v>183</v>
      </c>
      <c r="B16" s="112"/>
      <c r="C16" s="112"/>
      <c r="D16" s="112"/>
      <c r="E16" s="112"/>
      <c r="F16" s="112"/>
      <c r="G16" s="112"/>
    </row>
    <row r="17" spans="1:8" x14ac:dyDescent="0.25">
      <c r="A17" s="1" t="s">
        <v>29</v>
      </c>
    </row>
    <row r="18" spans="1:8" x14ac:dyDescent="0.25">
      <c r="A18" s="1" t="s">
        <v>30</v>
      </c>
    </row>
    <row r="19" spans="1:8" ht="35.25" customHeight="1" x14ac:dyDescent="0.25">
      <c r="A19" s="104" t="s">
        <v>261</v>
      </c>
      <c r="B19" s="104"/>
      <c r="C19" s="104"/>
      <c r="D19" s="104"/>
      <c r="E19" s="104"/>
      <c r="F19" s="104"/>
      <c r="G19" s="104"/>
    </row>
    <row r="20" spans="1:8" ht="75.75" customHeight="1" x14ac:dyDescent="0.25">
      <c r="A20" s="104" t="s">
        <v>273</v>
      </c>
      <c r="B20" s="104"/>
      <c r="C20" s="104"/>
      <c r="D20" s="104"/>
      <c r="E20" s="104"/>
      <c r="F20" s="104"/>
      <c r="G20" s="104"/>
    </row>
    <row r="21" spans="1:8" ht="56.4" customHeight="1" x14ac:dyDescent="0.25">
      <c r="A21" s="2" t="s">
        <v>10</v>
      </c>
      <c r="B21" s="2" t="s">
        <v>11</v>
      </c>
      <c r="C21" s="2" t="s">
        <v>12</v>
      </c>
      <c r="D21" s="2" t="s">
        <v>13</v>
      </c>
      <c r="E21" s="2" t="s">
        <v>14</v>
      </c>
      <c r="F21" s="2" t="s">
        <v>16</v>
      </c>
      <c r="G21" s="2" t="s">
        <v>15</v>
      </c>
    </row>
    <row r="22" spans="1:8" ht="12.75" x14ac:dyDescent="0.2">
      <c r="A22" s="4">
        <v>1</v>
      </c>
      <c r="B22" s="4">
        <v>2</v>
      </c>
      <c r="C22" s="4">
        <v>3</v>
      </c>
      <c r="D22" s="4">
        <v>4</v>
      </c>
      <c r="E22" s="4">
        <v>5</v>
      </c>
      <c r="F22" s="4">
        <v>6</v>
      </c>
      <c r="G22" s="4">
        <v>7</v>
      </c>
    </row>
    <row r="23" spans="1:8" ht="27.75" customHeight="1" x14ac:dyDescent="0.25">
      <c r="A23" s="17" t="s">
        <v>41</v>
      </c>
      <c r="B23" s="9" t="s">
        <v>18</v>
      </c>
      <c r="C23" s="18">
        <v>10375643</v>
      </c>
      <c r="D23" s="18">
        <v>10375639.9</v>
      </c>
      <c r="E23" s="18">
        <f>D23-C23</f>
        <v>-3.099999999627471</v>
      </c>
      <c r="F23" s="18">
        <f>D23/C23*100</f>
        <v>99.999970122333622</v>
      </c>
      <c r="G23" s="2" t="s">
        <v>277</v>
      </c>
    </row>
    <row r="24" spans="1:8" ht="42" customHeight="1" x14ac:dyDescent="0.25">
      <c r="A24" s="28" t="s">
        <v>42</v>
      </c>
      <c r="B24" s="9" t="s">
        <v>18</v>
      </c>
      <c r="C24" s="18">
        <v>386740</v>
      </c>
      <c r="D24" s="18">
        <v>386740</v>
      </c>
      <c r="E24" s="18">
        <f>D24-C24</f>
        <v>0</v>
      </c>
      <c r="F24" s="18">
        <f>D24/C24*100</f>
        <v>100</v>
      </c>
      <c r="G24" s="2"/>
    </row>
    <row r="25" spans="1:8" ht="26.4" x14ac:dyDescent="0.25">
      <c r="A25" s="42" t="s">
        <v>17</v>
      </c>
      <c r="B25" s="11" t="s">
        <v>18</v>
      </c>
      <c r="C25" s="12">
        <f>C23+C24</f>
        <v>10762383</v>
      </c>
      <c r="D25" s="12">
        <f>D23+D24</f>
        <v>10762379.9</v>
      </c>
      <c r="E25" s="12">
        <f>D25-C25</f>
        <v>-3.099999999627471</v>
      </c>
      <c r="F25" s="12">
        <f>D25/C25*100</f>
        <v>99.999971195970261</v>
      </c>
      <c r="G25" s="11"/>
    </row>
    <row r="26" spans="1:8" ht="32.25" customHeight="1" x14ac:dyDescent="0.25">
      <c r="A26" s="14" t="s">
        <v>19</v>
      </c>
      <c r="B26" s="9"/>
      <c r="C26" s="30"/>
      <c r="D26" s="30"/>
      <c r="E26" s="12"/>
      <c r="F26" s="12"/>
      <c r="G26" s="9"/>
    </row>
    <row r="27" spans="1:8" s="47" customFormat="1" ht="32.25" customHeight="1" x14ac:dyDescent="0.25">
      <c r="A27" s="54" t="s">
        <v>207</v>
      </c>
      <c r="B27" s="48" t="s">
        <v>208</v>
      </c>
      <c r="C27" s="70">
        <v>71.7</v>
      </c>
      <c r="D27" s="55" t="s">
        <v>343</v>
      </c>
      <c r="E27" s="50"/>
      <c r="F27" s="50"/>
      <c r="G27" s="44"/>
    </row>
    <row r="28" spans="1:8" s="47" customFormat="1" ht="32.25" customHeight="1" x14ac:dyDescent="0.25">
      <c r="A28" s="54" t="s">
        <v>263</v>
      </c>
      <c r="B28" s="48" t="s">
        <v>113</v>
      </c>
      <c r="C28" s="48">
        <v>9.7100000000000009</v>
      </c>
      <c r="D28" s="48">
        <v>9.7100000000000009</v>
      </c>
      <c r="E28" s="50">
        <f t="shared" ref="E28:E36" si="0">D28-C28</f>
        <v>0</v>
      </c>
      <c r="F28" s="50">
        <f t="shared" ref="F28:F36" si="1">D28/C28*100</f>
        <v>100</v>
      </c>
      <c r="G28" s="44"/>
    </row>
    <row r="29" spans="1:8" s="47" customFormat="1" ht="94.2" customHeight="1" x14ac:dyDescent="0.25">
      <c r="A29" s="54" t="s">
        <v>264</v>
      </c>
      <c r="B29" s="48" t="s">
        <v>265</v>
      </c>
      <c r="C29" s="48">
        <v>13.3</v>
      </c>
      <c r="D29" s="55">
        <v>16</v>
      </c>
      <c r="E29" s="50">
        <f t="shared" si="0"/>
        <v>2.6999999999999993</v>
      </c>
      <c r="F29" s="50">
        <f t="shared" si="1"/>
        <v>120.30075187969925</v>
      </c>
      <c r="G29" s="54" t="s">
        <v>344</v>
      </c>
      <c r="H29" s="91"/>
    </row>
    <row r="30" spans="1:8" s="47" customFormat="1" ht="160.19999999999999" customHeight="1" x14ac:dyDescent="0.25">
      <c r="A30" s="54" t="s">
        <v>266</v>
      </c>
      <c r="B30" s="48" t="s">
        <v>265</v>
      </c>
      <c r="C30" s="48">
        <v>6.7</v>
      </c>
      <c r="D30" s="48">
        <v>8.1999999999999993</v>
      </c>
      <c r="E30" s="50">
        <f t="shared" si="0"/>
        <v>1.4999999999999991</v>
      </c>
      <c r="F30" s="50">
        <f t="shared" si="1"/>
        <v>122.38805970149251</v>
      </c>
      <c r="G30" s="51" t="s">
        <v>345</v>
      </c>
    </row>
    <row r="31" spans="1:8" s="47" customFormat="1" ht="34.5" customHeight="1" x14ac:dyDescent="0.25">
      <c r="A31" s="54" t="s">
        <v>267</v>
      </c>
      <c r="B31" s="48" t="s">
        <v>113</v>
      </c>
      <c r="C31" s="48">
        <v>291.61</v>
      </c>
      <c r="D31" s="48">
        <v>212.7</v>
      </c>
      <c r="E31" s="50">
        <f t="shared" si="0"/>
        <v>-78.910000000000025</v>
      </c>
      <c r="F31" s="50">
        <f t="shared" si="1"/>
        <v>72.939885463461465</v>
      </c>
      <c r="G31" s="44"/>
    </row>
    <row r="32" spans="1:8" s="47" customFormat="1" ht="95.4" customHeight="1" x14ac:dyDescent="0.25">
      <c r="A32" s="54" t="s">
        <v>269</v>
      </c>
      <c r="B32" s="48" t="s">
        <v>120</v>
      </c>
      <c r="C32" s="48">
        <v>52.7</v>
      </c>
      <c r="D32" s="48">
        <v>49.4</v>
      </c>
      <c r="E32" s="50">
        <f t="shared" si="0"/>
        <v>-3.3000000000000043</v>
      </c>
      <c r="F32" s="50">
        <f t="shared" si="1"/>
        <v>93.738140417457288</v>
      </c>
      <c r="G32" s="78" t="s">
        <v>355</v>
      </c>
    </row>
    <row r="33" spans="1:8" s="47" customFormat="1" ht="141.6" customHeight="1" x14ac:dyDescent="0.25">
      <c r="A33" s="54" t="s">
        <v>270</v>
      </c>
      <c r="B33" s="48" t="s">
        <v>120</v>
      </c>
      <c r="C33" s="48">
        <v>37.700000000000003</v>
      </c>
      <c r="D33" s="48">
        <v>39.4</v>
      </c>
      <c r="E33" s="50">
        <f t="shared" si="0"/>
        <v>1.6999999999999957</v>
      </c>
      <c r="F33" s="50">
        <f t="shared" si="1"/>
        <v>104.50928381962864</v>
      </c>
      <c r="G33" s="51" t="s">
        <v>356</v>
      </c>
    </row>
    <row r="34" spans="1:8" s="47" customFormat="1" ht="68.400000000000006" customHeight="1" x14ac:dyDescent="0.25">
      <c r="A34" s="54" t="s">
        <v>268</v>
      </c>
      <c r="B34" s="48"/>
      <c r="C34" s="55">
        <v>2.9</v>
      </c>
      <c r="D34" s="55">
        <v>1.6</v>
      </c>
      <c r="E34" s="50">
        <f t="shared" si="0"/>
        <v>-1.2999999999999998</v>
      </c>
      <c r="F34" s="50">
        <f t="shared" si="1"/>
        <v>55.172413793103445</v>
      </c>
      <c r="G34" s="51" t="s">
        <v>346</v>
      </c>
    </row>
    <row r="35" spans="1:8" s="47" customFormat="1" ht="88.2" customHeight="1" x14ac:dyDescent="0.25">
      <c r="A35" s="54" t="s">
        <v>347</v>
      </c>
      <c r="B35" s="48" t="s">
        <v>348</v>
      </c>
      <c r="C35" s="69">
        <v>0</v>
      </c>
      <c r="D35" s="69">
        <v>4</v>
      </c>
      <c r="E35" s="79">
        <f t="shared" si="0"/>
        <v>4</v>
      </c>
      <c r="F35" s="50" t="e">
        <f t="shared" si="1"/>
        <v>#DIV/0!</v>
      </c>
      <c r="G35" s="54" t="s">
        <v>357</v>
      </c>
    </row>
    <row r="36" spans="1:8" s="47" customFormat="1" ht="100.8" customHeight="1" x14ac:dyDescent="0.25">
      <c r="A36" s="120" t="s">
        <v>415</v>
      </c>
      <c r="B36" s="48" t="s">
        <v>120</v>
      </c>
      <c r="C36" s="48">
        <v>33.6</v>
      </c>
      <c r="D36" s="69">
        <v>41</v>
      </c>
      <c r="E36" s="79">
        <f t="shared" si="0"/>
        <v>7.3999999999999986</v>
      </c>
      <c r="F36" s="50">
        <f t="shared" si="1"/>
        <v>122.02380952380952</v>
      </c>
      <c r="G36" s="81" t="s">
        <v>421</v>
      </c>
      <c r="H36" s="123"/>
    </row>
    <row r="37" spans="1:8" s="47" customFormat="1" ht="59.4" customHeight="1" x14ac:dyDescent="0.25">
      <c r="A37" s="119" t="s">
        <v>419</v>
      </c>
      <c r="B37" s="124" t="s">
        <v>416</v>
      </c>
      <c r="C37" s="121">
        <v>0</v>
      </c>
      <c r="D37" s="124">
        <v>2</v>
      </c>
      <c r="E37" s="79">
        <f>D37-C37</f>
        <v>2</v>
      </c>
      <c r="F37" s="50" t="e">
        <f>D37/C37*100</f>
        <v>#DIV/0!</v>
      </c>
      <c r="G37" s="54" t="s">
        <v>422</v>
      </c>
    </row>
    <row r="38" spans="1:8" s="47" customFormat="1" ht="89.4" customHeight="1" x14ac:dyDescent="0.25">
      <c r="A38" s="119" t="s">
        <v>417</v>
      </c>
      <c r="B38" s="124" t="s">
        <v>418</v>
      </c>
      <c r="C38" s="121">
        <v>0</v>
      </c>
      <c r="D38" s="124">
        <v>1</v>
      </c>
      <c r="E38" s="79">
        <f>D38-C38</f>
        <v>1</v>
      </c>
      <c r="F38" s="50" t="e">
        <f>D38/C38*100</f>
        <v>#DIV/0!</v>
      </c>
      <c r="G38" s="54" t="s">
        <v>423</v>
      </c>
    </row>
    <row r="39" spans="1:8" s="47" customFormat="1" ht="88.2" customHeight="1" x14ac:dyDescent="0.25">
      <c r="A39" s="120" t="s">
        <v>420</v>
      </c>
      <c r="B39" s="48" t="s">
        <v>120</v>
      </c>
      <c r="C39" s="122">
        <v>87.9</v>
      </c>
      <c r="D39" s="122">
        <v>90.3</v>
      </c>
      <c r="E39" s="79"/>
      <c r="F39" s="50"/>
      <c r="G39" s="54"/>
    </row>
    <row r="40" spans="1:8" s="47" customFormat="1" x14ac:dyDescent="0.25">
      <c r="A40" s="56"/>
      <c r="B40" s="57"/>
      <c r="C40" s="57"/>
      <c r="D40" s="57"/>
      <c r="E40" s="57"/>
      <c r="F40" s="57"/>
      <c r="G40" s="57"/>
    </row>
    <row r="41" spans="1:8" s="47" customFormat="1" x14ac:dyDescent="0.25">
      <c r="A41" s="47" t="s">
        <v>271</v>
      </c>
    </row>
    <row r="42" spans="1:8" s="47" customFormat="1" x14ac:dyDescent="0.25">
      <c r="A42" s="47" t="s">
        <v>20</v>
      </c>
    </row>
    <row r="43" spans="1:8" s="47" customFormat="1" ht="31.5" customHeight="1" x14ac:dyDescent="0.25">
      <c r="A43" s="118" t="s">
        <v>99</v>
      </c>
      <c r="B43" s="118"/>
      <c r="C43" s="118"/>
      <c r="D43" s="118"/>
      <c r="E43" s="118"/>
      <c r="F43" s="118"/>
      <c r="G43" s="118"/>
    </row>
    <row r="44" spans="1:8" s="47" customFormat="1" x14ac:dyDescent="0.25">
      <c r="A44" s="47" t="s">
        <v>30</v>
      </c>
    </row>
    <row r="45" spans="1:8" s="58" customFormat="1" ht="110.25" customHeight="1" x14ac:dyDescent="0.3">
      <c r="A45" s="113" t="s">
        <v>274</v>
      </c>
      <c r="B45" s="113"/>
      <c r="C45" s="113"/>
      <c r="D45" s="113"/>
      <c r="E45" s="113"/>
      <c r="F45" s="113"/>
      <c r="G45" s="113"/>
    </row>
    <row r="46" spans="1:8" s="47" customFormat="1" x14ac:dyDescent="0.25"/>
    <row r="47" spans="1:8" s="47" customFormat="1" ht="59.25" customHeight="1" x14ac:dyDescent="0.25">
      <c r="A47" s="48" t="s">
        <v>21</v>
      </c>
      <c r="B47" s="48" t="s">
        <v>11</v>
      </c>
      <c r="C47" s="48" t="s">
        <v>12</v>
      </c>
      <c r="D47" s="48" t="s">
        <v>13</v>
      </c>
      <c r="E47" s="48" t="s">
        <v>14</v>
      </c>
      <c r="F47" s="48" t="s">
        <v>16</v>
      </c>
      <c r="G47" s="48" t="s">
        <v>22</v>
      </c>
    </row>
    <row r="48" spans="1:8" s="47" customFormat="1" x14ac:dyDescent="0.25">
      <c r="A48" s="43">
        <v>1</v>
      </c>
      <c r="B48" s="43">
        <v>2</v>
      </c>
      <c r="C48" s="43">
        <v>3</v>
      </c>
      <c r="D48" s="43">
        <v>4</v>
      </c>
      <c r="E48" s="43">
        <v>5</v>
      </c>
      <c r="F48" s="43">
        <v>6</v>
      </c>
      <c r="G48" s="43">
        <v>7</v>
      </c>
    </row>
    <row r="49" spans="1:7" s="47" customFormat="1" ht="20.399999999999999" hidden="1" x14ac:dyDescent="0.25">
      <c r="A49" s="59" t="s">
        <v>43</v>
      </c>
      <c r="B49" s="60" t="s">
        <v>18</v>
      </c>
      <c r="C49" s="61">
        <v>1439</v>
      </c>
      <c r="D49" s="61">
        <v>1439</v>
      </c>
      <c r="E49" s="61">
        <f>D49-C49</f>
        <v>0</v>
      </c>
      <c r="F49" s="61">
        <f>D49/C49*100</f>
        <v>100</v>
      </c>
      <c r="G49" s="59"/>
    </row>
    <row r="50" spans="1:7" s="47" customFormat="1" ht="30.6" hidden="1" x14ac:dyDescent="0.25">
      <c r="A50" s="59" t="s">
        <v>56</v>
      </c>
      <c r="B50" s="60" t="s">
        <v>18</v>
      </c>
      <c r="C50" s="61">
        <v>2786</v>
      </c>
      <c r="D50" s="61">
        <v>2786</v>
      </c>
      <c r="E50" s="61">
        <f>D50-C50</f>
        <v>0</v>
      </c>
      <c r="F50" s="61">
        <f>D50/C50*100</f>
        <v>100</v>
      </c>
      <c r="G50" s="59"/>
    </row>
    <row r="51" spans="1:7" s="47" customFormat="1" ht="61.2" hidden="1" x14ac:dyDescent="0.25">
      <c r="A51" s="59" t="s">
        <v>58</v>
      </c>
      <c r="B51" s="60" t="s">
        <v>285</v>
      </c>
      <c r="C51" s="61"/>
      <c r="D51" s="61"/>
      <c r="E51" s="61">
        <f>D51-C51</f>
        <v>0</v>
      </c>
      <c r="F51" s="61" t="e">
        <f>D51/C51*100</f>
        <v>#DIV/0!</v>
      </c>
      <c r="G51" s="59"/>
    </row>
    <row r="52" spans="1:7" s="47" customFormat="1" ht="30" customHeight="1" x14ac:dyDescent="0.25">
      <c r="A52" s="59" t="s">
        <v>272</v>
      </c>
      <c r="B52" s="60" t="s">
        <v>36</v>
      </c>
      <c r="C52" s="62">
        <v>763606</v>
      </c>
      <c r="D52" s="62">
        <v>763606</v>
      </c>
      <c r="E52" s="62">
        <f>D52-C52</f>
        <v>0</v>
      </c>
      <c r="F52" s="61">
        <f>D52/C52*100</f>
        <v>100</v>
      </c>
      <c r="G52" s="59"/>
    </row>
    <row r="53" spans="1:7" s="47" customFormat="1" ht="55.5" customHeight="1" x14ac:dyDescent="0.25">
      <c r="A53" s="48" t="s">
        <v>40</v>
      </c>
      <c r="B53" s="48" t="s">
        <v>11</v>
      </c>
      <c r="C53" s="48" t="s">
        <v>12</v>
      </c>
      <c r="D53" s="48" t="s">
        <v>13</v>
      </c>
      <c r="E53" s="48" t="s">
        <v>14</v>
      </c>
      <c r="F53" s="48" t="s">
        <v>16</v>
      </c>
      <c r="G53" s="48" t="s">
        <v>15</v>
      </c>
    </row>
    <row r="54" spans="1:7" s="47" customFormat="1" x14ac:dyDescent="0.25">
      <c r="A54" s="63"/>
      <c r="B54" s="64" t="s">
        <v>18</v>
      </c>
      <c r="C54" s="63"/>
      <c r="D54" s="63"/>
      <c r="E54" s="63"/>
      <c r="F54" s="63"/>
      <c r="G54" s="63"/>
    </row>
    <row r="55" spans="1:7" s="47" customFormat="1" x14ac:dyDescent="0.25">
      <c r="A55" s="63"/>
      <c r="B55" s="64" t="s">
        <v>18</v>
      </c>
      <c r="C55" s="63"/>
      <c r="D55" s="63"/>
      <c r="E55" s="63"/>
      <c r="F55" s="63"/>
      <c r="G55" s="63"/>
    </row>
    <row r="56" spans="1:7" ht="43.5" customHeight="1" x14ac:dyDescent="0.25">
      <c r="A56" s="16" t="s">
        <v>39</v>
      </c>
      <c r="B56" s="11" t="s">
        <v>18</v>
      </c>
      <c r="C56" s="12">
        <v>10762383</v>
      </c>
      <c r="D56" s="12">
        <v>10762379.9</v>
      </c>
      <c r="E56" s="12">
        <f>D56-C56</f>
        <v>-3.099999999627471</v>
      </c>
      <c r="F56" s="12">
        <f>D56/C56*100</f>
        <v>99.999971195970261</v>
      </c>
      <c r="G56" s="26" t="s">
        <v>277</v>
      </c>
    </row>
    <row r="58" spans="1:7" x14ac:dyDescent="0.25">
      <c r="A58" s="1" t="s">
        <v>275</v>
      </c>
    </row>
    <row r="59" spans="1:7" x14ac:dyDescent="0.25">
      <c r="A59" s="1" t="s">
        <v>20</v>
      </c>
    </row>
    <row r="60" spans="1:7" x14ac:dyDescent="0.25">
      <c r="A60" s="1" t="s">
        <v>33</v>
      </c>
    </row>
    <row r="61" spans="1:7" x14ac:dyDescent="0.25">
      <c r="A61" s="1" t="s">
        <v>30</v>
      </c>
    </row>
    <row r="62" spans="1:7" ht="44.25" customHeight="1" x14ac:dyDescent="0.25">
      <c r="A62" s="104" t="s">
        <v>276</v>
      </c>
      <c r="B62" s="104"/>
      <c r="C62" s="104"/>
      <c r="D62" s="104"/>
      <c r="E62" s="104"/>
      <c r="F62" s="104"/>
      <c r="G62" s="104"/>
    </row>
    <row r="64" spans="1:7" ht="63" customHeight="1" x14ac:dyDescent="0.25">
      <c r="A64" s="2" t="s">
        <v>21</v>
      </c>
      <c r="B64" s="2" t="s">
        <v>11</v>
      </c>
      <c r="C64" s="2" t="s">
        <v>12</v>
      </c>
      <c r="D64" s="2" t="s">
        <v>13</v>
      </c>
      <c r="E64" s="2" t="s">
        <v>14</v>
      </c>
      <c r="F64" s="2" t="s">
        <v>16</v>
      </c>
      <c r="G64" s="2" t="s">
        <v>22</v>
      </c>
    </row>
    <row r="65" spans="1:7" x14ac:dyDescent="0.25">
      <c r="A65" s="4">
        <v>1</v>
      </c>
      <c r="B65" s="4">
        <v>2</v>
      </c>
      <c r="C65" s="4">
        <v>3</v>
      </c>
      <c r="D65" s="4">
        <v>4</v>
      </c>
      <c r="E65" s="4">
        <v>5</v>
      </c>
      <c r="F65" s="4">
        <v>6</v>
      </c>
      <c r="G65" s="4">
        <v>7</v>
      </c>
    </row>
    <row r="66" spans="1:7" ht="29.4" customHeight="1" x14ac:dyDescent="0.25">
      <c r="A66" s="28" t="s">
        <v>278</v>
      </c>
      <c r="B66" s="4" t="s">
        <v>88</v>
      </c>
      <c r="C66" s="43">
        <v>32056</v>
      </c>
      <c r="D66" s="43">
        <v>32056</v>
      </c>
      <c r="E66" s="4">
        <f>D66-C66</f>
        <v>0</v>
      </c>
      <c r="F66" s="4">
        <f>D66/C66*100</f>
        <v>100</v>
      </c>
      <c r="G66" s="4"/>
    </row>
    <row r="67" spans="1:7" ht="27.75" customHeight="1" x14ac:dyDescent="0.25">
      <c r="A67" s="13"/>
      <c r="B67" s="4"/>
      <c r="C67" s="4"/>
      <c r="D67" s="24"/>
      <c r="E67" s="4"/>
      <c r="F67" s="4"/>
      <c r="G67" s="4"/>
    </row>
    <row r="68" spans="1:7" ht="59.4" customHeight="1" x14ac:dyDescent="0.25">
      <c r="A68" s="2" t="s">
        <v>40</v>
      </c>
      <c r="B68" s="2" t="s">
        <v>11</v>
      </c>
      <c r="C68" s="2" t="s">
        <v>12</v>
      </c>
      <c r="D68" s="2" t="s">
        <v>13</v>
      </c>
      <c r="E68" s="2" t="s">
        <v>14</v>
      </c>
      <c r="F68" s="2" t="s">
        <v>16</v>
      </c>
      <c r="G68" s="2" t="s">
        <v>15</v>
      </c>
    </row>
    <row r="69" spans="1:7" x14ac:dyDescent="0.25">
      <c r="A69" s="3"/>
      <c r="B69" s="21" t="s">
        <v>18</v>
      </c>
      <c r="C69" s="3"/>
      <c r="D69" s="3"/>
      <c r="E69" s="3"/>
      <c r="F69" s="3"/>
      <c r="G69" s="3"/>
    </row>
    <row r="70" spans="1:7" x14ac:dyDescent="0.25">
      <c r="A70" s="3"/>
      <c r="B70" s="21" t="s">
        <v>18</v>
      </c>
      <c r="C70" s="3"/>
      <c r="D70" s="3"/>
      <c r="E70" s="3"/>
      <c r="F70" s="3"/>
      <c r="G70" s="3"/>
    </row>
    <row r="71" spans="1:7" ht="47.25" customHeight="1" x14ac:dyDescent="0.25">
      <c r="A71" s="16" t="s">
        <v>39</v>
      </c>
      <c r="B71" s="11" t="s">
        <v>18</v>
      </c>
      <c r="C71" s="12">
        <v>386740</v>
      </c>
      <c r="D71" s="12">
        <v>386740</v>
      </c>
      <c r="E71" s="12">
        <f>D71-C71</f>
        <v>0</v>
      </c>
      <c r="F71" s="12">
        <f>D71/C71*100</f>
        <v>100</v>
      </c>
      <c r="G71" s="26"/>
    </row>
    <row r="73" spans="1:7" x14ac:dyDescent="0.25">
      <c r="C73" s="15"/>
    </row>
    <row r="74" spans="1:7" x14ac:dyDescent="0.25">
      <c r="A74" s="1" t="s">
        <v>405</v>
      </c>
      <c r="D74" s="1" t="s">
        <v>23</v>
      </c>
      <c r="F74" s="1" t="s">
        <v>403</v>
      </c>
    </row>
    <row r="75" spans="1:7" x14ac:dyDescent="0.25">
      <c r="D75" s="8" t="s">
        <v>24</v>
      </c>
      <c r="E75" s="8"/>
      <c r="F75" s="8"/>
    </row>
    <row r="77" spans="1:7" x14ac:dyDescent="0.25">
      <c r="A77" s="1" t="s">
        <v>25</v>
      </c>
      <c r="D77" s="1" t="s">
        <v>23</v>
      </c>
      <c r="F77" s="1" t="s">
        <v>404</v>
      </c>
    </row>
    <row r="78" spans="1:7" x14ac:dyDescent="0.25">
      <c r="D78" s="8" t="s">
        <v>24</v>
      </c>
      <c r="E78" s="8"/>
      <c r="F78" s="8"/>
    </row>
  </sheetData>
  <mergeCells count="11">
    <mergeCell ref="A16:G16"/>
    <mergeCell ref="F1:G1"/>
    <mergeCell ref="F2:G2"/>
    <mergeCell ref="A4:G4"/>
    <mergeCell ref="A5:G5"/>
    <mergeCell ref="A14:G14"/>
    <mergeCell ref="A19:G19"/>
    <mergeCell ref="A20:G20"/>
    <mergeCell ref="A43:G43"/>
    <mergeCell ref="A45:G45"/>
    <mergeCell ref="A62:G62"/>
  </mergeCells>
  <pageMargins left="0.11811023622047245" right="0.11811023622047245" top="0" bottom="0" header="0" footer="0"/>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topLeftCell="A45" zoomScale="70" zoomScaleNormal="70" workbookViewId="0">
      <selection activeCell="K55" sqref="K55"/>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39" customHeight="1" x14ac:dyDescent="0.25">
      <c r="A14" s="104" t="s">
        <v>287</v>
      </c>
      <c r="B14" s="104"/>
      <c r="C14" s="104"/>
      <c r="D14" s="104"/>
      <c r="E14" s="104"/>
      <c r="F14" s="104"/>
      <c r="G14" s="104"/>
    </row>
    <row r="15" spans="1:7" x14ac:dyDescent="0.25">
      <c r="A15" s="1" t="s">
        <v>195</v>
      </c>
    </row>
    <row r="16" spans="1:7" ht="42.6" customHeight="1" x14ac:dyDescent="0.25">
      <c r="A16" s="104" t="s">
        <v>183</v>
      </c>
      <c r="B16" s="104"/>
      <c r="C16" s="104"/>
      <c r="D16" s="104"/>
      <c r="E16" s="104"/>
      <c r="F16" s="104"/>
      <c r="G16" s="104"/>
    </row>
    <row r="17" spans="1:7" x14ac:dyDescent="0.25">
      <c r="A17" s="1" t="s">
        <v>29</v>
      </c>
    </row>
    <row r="18" spans="1:7" x14ac:dyDescent="0.25">
      <c r="A18" s="1" t="s">
        <v>30</v>
      </c>
    </row>
    <row r="19" spans="1:7" ht="35.25" customHeight="1" x14ac:dyDescent="0.25">
      <c r="A19" s="104" t="s">
        <v>289</v>
      </c>
      <c r="B19" s="104"/>
      <c r="C19" s="104"/>
      <c r="D19" s="104"/>
      <c r="E19" s="104"/>
      <c r="F19" s="104"/>
      <c r="G19" s="104"/>
    </row>
    <row r="20" spans="1:7" ht="41.25" customHeight="1" x14ac:dyDescent="0.25">
      <c r="A20" s="104" t="s">
        <v>293</v>
      </c>
      <c r="B20" s="104"/>
      <c r="C20" s="104"/>
      <c r="D20" s="104"/>
      <c r="E20" s="104"/>
      <c r="F20" s="104"/>
      <c r="G20" s="104"/>
    </row>
    <row r="21" spans="1:7" ht="50.25" customHeight="1" x14ac:dyDescent="0.25">
      <c r="A21" s="2" t="s">
        <v>10</v>
      </c>
      <c r="B21" s="2" t="s">
        <v>11</v>
      </c>
      <c r="C21" s="2" t="s">
        <v>12</v>
      </c>
      <c r="D21" s="2" t="s">
        <v>13</v>
      </c>
      <c r="E21" s="2" t="s">
        <v>14</v>
      </c>
      <c r="F21" s="2" t="s">
        <v>16</v>
      </c>
      <c r="G21" s="2" t="s">
        <v>15</v>
      </c>
    </row>
    <row r="22" spans="1:7" ht="12.75" x14ac:dyDescent="0.2">
      <c r="A22" s="4">
        <v>1</v>
      </c>
      <c r="B22" s="4">
        <v>2</v>
      </c>
      <c r="C22" s="4">
        <v>3</v>
      </c>
      <c r="D22" s="4">
        <v>4</v>
      </c>
      <c r="E22" s="4">
        <v>5</v>
      </c>
      <c r="F22" s="4">
        <v>6</v>
      </c>
      <c r="G22" s="4">
        <v>7</v>
      </c>
    </row>
    <row r="23" spans="1:7" ht="27.75" customHeight="1" x14ac:dyDescent="0.25">
      <c r="A23" s="17" t="s">
        <v>41</v>
      </c>
      <c r="B23" s="9" t="s">
        <v>18</v>
      </c>
      <c r="C23" s="18">
        <v>15901</v>
      </c>
      <c r="D23" s="18">
        <v>15901</v>
      </c>
      <c r="E23" s="18">
        <f>D23-C23</f>
        <v>0</v>
      </c>
      <c r="F23" s="18">
        <f>D23/C23*100</f>
        <v>100</v>
      </c>
      <c r="G23" s="2"/>
    </row>
    <row r="24" spans="1:7" ht="42" customHeight="1" x14ac:dyDescent="0.25">
      <c r="A24" s="28" t="s">
        <v>42</v>
      </c>
      <c r="B24" s="9" t="s">
        <v>18</v>
      </c>
      <c r="C24" s="18">
        <v>315670</v>
      </c>
      <c r="D24" s="18">
        <v>315670</v>
      </c>
      <c r="E24" s="18">
        <f>D24-C24</f>
        <v>0</v>
      </c>
      <c r="F24" s="18">
        <f>D24/C24*100</f>
        <v>100</v>
      </c>
      <c r="G24" s="2"/>
    </row>
    <row r="25" spans="1:7" ht="26.4" x14ac:dyDescent="0.25">
      <c r="A25" s="42" t="s">
        <v>17</v>
      </c>
      <c r="B25" s="11" t="s">
        <v>18</v>
      </c>
      <c r="C25" s="12">
        <f>C23+C24</f>
        <v>331571</v>
      </c>
      <c r="D25" s="12">
        <f>D23+D24</f>
        <v>331571</v>
      </c>
      <c r="E25" s="12">
        <f>D25-C25</f>
        <v>0</v>
      </c>
      <c r="F25" s="12">
        <f>D25/C25*100</f>
        <v>100</v>
      </c>
      <c r="G25" s="11"/>
    </row>
    <row r="26" spans="1:7" ht="198.6" customHeight="1" x14ac:dyDescent="0.25">
      <c r="A26" s="14" t="s">
        <v>19</v>
      </c>
      <c r="B26" s="9"/>
      <c r="C26" s="30" t="s">
        <v>290</v>
      </c>
      <c r="D26" s="30" t="s">
        <v>291</v>
      </c>
      <c r="E26" s="12"/>
      <c r="F26" s="12"/>
      <c r="G26" s="9"/>
    </row>
    <row r="27" spans="1:7" ht="15.6" customHeight="1" x14ac:dyDescent="0.25">
      <c r="A27" s="14"/>
      <c r="B27" s="2"/>
      <c r="C27" s="38"/>
      <c r="D27" s="30"/>
      <c r="E27" s="18"/>
      <c r="F27" s="18"/>
      <c r="G27" s="9"/>
    </row>
    <row r="28" spans="1:7" x14ac:dyDescent="0.25">
      <c r="A28" s="6"/>
      <c r="B28" s="7"/>
      <c r="C28" s="7"/>
      <c r="D28" s="7"/>
      <c r="E28" s="7"/>
      <c r="F28" s="7"/>
      <c r="G28" s="7"/>
    </row>
    <row r="29" spans="1:7" hidden="1" x14ac:dyDescent="0.25">
      <c r="A29" s="1" t="s">
        <v>292</v>
      </c>
    </row>
    <row r="30" spans="1:7" hidden="1" x14ac:dyDescent="0.25">
      <c r="A30" s="1" t="s">
        <v>20</v>
      </c>
    </row>
    <row r="31" spans="1:7" ht="31.5" hidden="1" customHeight="1" x14ac:dyDescent="0.25">
      <c r="A31" s="111" t="s">
        <v>99</v>
      </c>
      <c r="B31" s="111"/>
      <c r="C31" s="111"/>
      <c r="D31" s="111"/>
      <c r="E31" s="111"/>
      <c r="F31" s="111"/>
      <c r="G31" s="111"/>
    </row>
    <row r="32" spans="1:7" hidden="1" x14ac:dyDescent="0.25">
      <c r="A32" s="1" t="s">
        <v>30</v>
      </c>
    </row>
    <row r="33" spans="1:7" s="22" customFormat="1" ht="53.25" hidden="1" customHeight="1" x14ac:dyDescent="0.3">
      <c r="A33" s="104" t="s">
        <v>299</v>
      </c>
      <c r="B33" s="104"/>
      <c r="C33" s="104"/>
      <c r="D33" s="104"/>
      <c r="E33" s="104"/>
      <c r="F33" s="104"/>
      <c r="G33" s="104"/>
    </row>
    <row r="34" spans="1:7" hidden="1" x14ac:dyDescent="0.25"/>
    <row r="35" spans="1:7" ht="59.25" hidden="1" customHeight="1" x14ac:dyDescent="0.25">
      <c r="A35" s="2" t="s">
        <v>21</v>
      </c>
      <c r="B35" s="2" t="s">
        <v>11</v>
      </c>
      <c r="C35" s="2" t="s">
        <v>12</v>
      </c>
      <c r="D35" s="2" t="s">
        <v>13</v>
      </c>
      <c r="E35" s="2" t="s">
        <v>14</v>
      </c>
      <c r="F35" s="2" t="s">
        <v>16</v>
      </c>
      <c r="G35" s="2" t="s">
        <v>22</v>
      </c>
    </row>
    <row r="36" spans="1:7" hidden="1" x14ac:dyDescent="0.25">
      <c r="A36" s="4">
        <v>1</v>
      </c>
      <c r="B36" s="4">
        <v>2</v>
      </c>
      <c r="C36" s="4">
        <v>3</v>
      </c>
      <c r="D36" s="4">
        <v>4</v>
      </c>
      <c r="E36" s="4">
        <v>5</v>
      </c>
      <c r="F36" s="4">
        <v>6</v>
      </c>
      <c r="G36" s="4">
        <v>7</v>
      </c>
    </row>
    <row r="37" spans="1:7" ht="20.399999999999999" hidden="1" x14ac:dyDescent="0.25">
      <c r="A37" s="13" t="s">
        <v>43</v>
      </c>
      <c r="B37" s="19" t="s">
        <v>18</v>
      </c>
      <c r="C37" s="20">
        <v>740</v>
      </c>
      <c r="D37" s="20">
        <v>740</v>
      </c>
      <c r="E37" s="20">
        <f>D37-C37</f>
        <v>0</v>
      </c>
      <c r="F37" s="20">
        <f>D37/C37*100</f>
        <v>100</v>
      </c>
      <c r="G37" s="13"/>
    </row>
    <row r="38" spans="1:7" ht="30.6" hidden="1" x14ac:dyDescent="0.25">
      <c r="A38" s="13" t="s">
        <v>56</v>
      </c>
      <c r="B38" s="19" t="s">
        <v>18</v>
      </c>
      <c r="C38" s="20">
        <v>4000</v>
      </c>
      <c r="D38" s="20">
        <v>4000</v>
      </c>
      <c r="E38" s="20">
        <f>D38-C38</f>
        <v>0</v>
      </c>
      <c r="F38" s="20">
        <f>D38/C38*100</f>
        <v>100</v>
      </c>
      <c r="G38" s="13"/>
    </row>
    <row r="39" spans="1:7" ht="61.2" hidden="1" x14ac:dyDescent="0.25">
      <c r="A39" s="13" t="s">
        <v>58</v>
      </c>
      <c r="B39" s="19" t="s">
        <v>285</v>
      </c>
      <c r="C39" s="23"/>
      <c r="D39" s="23"/>
      <c r="E39" s="20">
        <f>D39-C39</f>
        <v>0</v>
      </c>
      <c r="F39" s="20" t="e">
        <f>D39/C39*100</f>
        <v>#DIV/0!</v>
      </c>
      <c r="G39" s="13"/>
    </row>
    <row r="40" spans="1:7" ht="24.75" hidden="1" customHeight="1" x14ac:dyDescent="0.25">
      <c r="A40" s="34"/>
      <c r="B40" s="35"/>
      <c r="C40" s="36"/>
      <c r="D40" s="36"/>
      <c r="E40" s="36"/>
      <c r="F40" s="25"/>
      <c r="G40" s="13"/>
    </row>
    <row r="41" spans="1:7" ht="55.5" hidden="1" customHeight="1" x14ac:dyDescent="0.25">
      <c r="A41" s="2" t="s">
        <v>40</v>
      </c>
      <c r="B41" s="2" t="s">
        <v>11</v>
      </c>
      <c r="C41" s="2" t="s">
        <v>12</v>
      </c>
      <c r="D41" s="2" t="s">
        <v>13</v>
      </c>
      <c r="E41" s="2" t="s">
        <v>14</v>
      </c>
      <c r="F41" s="2" t="s">
        <v>16</v>
      </c>
      <c r="G41" s="2" t="s">
        <v>15</v>
      </c>
    </row>
    <row r="42" spans="1:7" hidden="1" x14ac:dyDescent="0.25">
      <c r="A42" s="3"/>
      <c r="B42" s="21" t="s">
        <v>18</v>
      </c>
      <c r="C42" s="3"/>
      <c r="D42" s="3"/>
      <c r="E42" s="3"/>
      <c r="F42" s="3"/>
      <c r="G42" s="3"/>
    </row>
    <row r="43" spans="1:7" hidden="1" x14ac:dyDescent="0.25">
      <c r="A43" s="3"/>
      <c r="B43" s="21" t="s">
        <v>18</v>
      </c>
      <c r="C43" s="3"/>
      <c r="D43" s="3"/>
      <c r="E43" s="3"/>
      <c r="F43" s="3"/>
      <c r="G43" s="3"/>
    </row>
    <row r="44" spans="1:7" ht="43.5" hidden="1" customHeight="1" x14ac:dyDescent="0.25">
      <c r="A44" s="16" t="s">
        <v>39</v>
      </c>
      <c r="B44" s="11" t="s">
        <v>18</v>
      </c>
      <c r="C44" s="12">
        <v>15901</v>
      </c>
      <c r="D44" s="12">
        <v>15901</v>
      </c>
      <c r="E44" s="12">
        <f>D44-C44</f>
        <v>0</v>
      </c>
      <c r="F44" s="12">
        <f>D44/C44*100</f>
        <v>100</v>
      </c>
      <c r="G44" s="26"/>
    </row>
    <row r="45" spans="1:7" x14ac:dyDescent="0.25">
      <c r="A45" s="1" t="s">
        <v>298</v>
      </c>
    </row>
    <row r="46" spans="1:7" x14ac:dyDescent="0.25">
      <c r="A46" s="1" t="s">
        <v>20</v>
      </c>
    </row>
    <row r="47" spans="1:7" x14ac:dyDescent="0.25">
      <c r="A47" s="1" t="s">
        <v>33</v>
      </c>
    </row>
    <row r="48" spans="1:7" x14ac:dyDescent="0.25">
      <c r="A48" s="1" t="s">
        <v>30</v>
      </c>
    </row>
    <row r="49" spans="1:11" ht="29.25" customHeight="1" x14ac:dyDescent="0.25">
      <c r="A49" s="104" t="s">
        <v>293</v>
      </c>
      <c r="B49" s="104"/>
      <c r="C49" s="104"/>
      <c r="D49" s="104"/>
      <c r="E49" s="104"/>
      <c r="F49" s="104"/>
      <c r="G49" s="104"/>
    </row>
    <row r="51" spans="1:11" ht="63" customHeight="1" x14ac:dyDescent="0.25">
      <c r="A51" s="2" t="s">
        <v>21</v>
      </c>
      <c r="B51" s="2" t="s">
        <v>11</v>
      </c>
      <c r="C51" s="2" t="s">
        <v>12</v>
      </c>
      <c r="D51" s="2" t="s">
        <v>13</v>
      </c>
      <c r="E51" s="2" t="s">
        <v>14</v>
      </c>
      <c r="F51" s="2" t="s">
        <v>16</v>
      </c>
      <c r="G51" s="2" t="s">
        <v>22</v>
      </c>
    </row>
    <row r="52" spans="1:11" x14ac:dyDescent="0.25">
      <c r="A52" s="4">
        <v>1</v>
      </c>
      <c r="B52" s="4">
        <v>2</v>
      </c>
      <c r="C52" s="4">
        <v>3</v>
      </c>
      <c r="D52" s="4">
        <v>4</v>
      </c>
      <c r="E52" s="4">
        <v>5</v>
      </c>
      <c r="F52" s="4">
        <v>6</v>
      </c>
      <c r="G52" s="4">
        <v>7</v>
      </c>
      <c r="I52" s="1" t="s">
        <v>413</v>
      </c>
      <c r="J52" s="1" t="s">
        <v>414</v>
      </c>
    </row>
    <row r="53" spans="1:11" ht="22.5" customHeight="1" x14ac:dyDescent="0.25">
      <c r="A53" s="28" t="s">
        <v>294</v>
      </c>
      <c r="B53" s="9" t="s">
        <v>88</v>
      </c>
      <c r="C53" s="44">
        <v>225</v>
      </c>
      <c r="D53" s="44">
        <v>225</v>
      </c>
      <c r="E53" s="9">
        <f>D53-C53</f>
        <v>0</v>
      </c>
      <c r="F53" s="9">
        <f>D53/C53*100</f>
        <v>100</v>
      </c>
      <c r="G53" s="9"/>
      <c r="I53" s="1">
        <v>175</v>
      </c>
      <c r="J53" s="1">
        <v>50</v>
      </c>
      <c r="K53" s="102">
        <f>I53+J53</f>
        <v>225</v>
      </c>
    </row>
    <row r="54" spans="1:11" ht="22.5" customHeight="1" x14ac:dyDescent="0.25">
      <c r="A54" s="28" t="s">
        <v>295</v>
      </c>
      <c r="B54" s="9" t="s">
        <v>88</v>
      </c>
      <c r="C54" s="44">
        <v>201</v>
      </c>
      <c r="D54" s="44">
        <v>210</v>
      </c>
      <c r="E54" s="9">
        <f t="shared" ref="E54:E56" si="0">D54-C54</f>
        <v>9</v>
      </c>
      <c r="F54" s="18">
        <f t="shared" ref="F54:F56" si="1">D54/C54*100</f>
        <v>104.4776119402985</v>
      </c>
      <c r="G54" s="9"/>
      <c r="I54" s="1">
        <v>167</v>
      </c>
      <c r="J54" s="1">
        <v>43</v>
      </c>
      <c r="K54" s="102">
        <f t="shared" ref="K54:K56" si="2">I54+J54</f>
        <v>210</v>
      </c>
    </row>
    <row r="55" spans="1:11" ht="30" customHeight="1" x14ac:dyDescent="0.25">
      <c r="A55" s="28" t="s">
        <v>296</v>
      </c>
      <c r="B55" s="9" t="s">
        <v>88</v>
      </c>
      <c r="C55" s="44">
        <v>567</v>
      </c>
      <c r="D55" s="44">
        <v>567</v>
      </c>
      <c r="E55" s="9">
        <f t="shared" si="0"/>
        <v>0</v>
      </c>
      <c r="F55" s="18">
        <f t="shared" si="1"/>
        <v>100</v>
      </c>
      <c r="G55" s="9"/>
      <c r="I55" s="1">
        <v>439</v>
      </c>
      <c r="J55" s="1">
        <v>119</v>
      </c>
      <c r="K55" s="103">
        <f t="shared" si="2"/>
        <v>558</v>
      </c>
    </row>
    <row r="56" spans="1:11" ht="31.2" customHeight="1" x14ac:dyDescent="0.25">
      <c r="A56" s="28" t="s">
        <v>297</v>
      </c>
      <c r="B56" s="9" t="s">
        <v>88</v>
      </c>
      <c r="C56" s="44">
        <v>737</v>
      </c>
      <c r="D56" s="44">
        <v>725</v>
      </c>
      <c r="E56" s="9">
        <f t="shared" si="0"/>
        <v>-12</v>
      </c>
      <c r="F56" s="18">
        <f t="shared" si="1"/>
        <v>98.37177747625509</v>
      </c>
      <c r="G56" s="9"/>
      <c r="I56" s="1">
        <v>531</v>
      </c>
      <c r="J56" s="1">
        <v>194</v>
      </c>
      <c r="K56" s="102">
        <f t="shared" si="2"/>
        <v>725</v>
      </c>
    </row>
    <row r="57" spans="1:11" ht="55.2" customHeight="1" x14ac:dyDescent="0.25">
      <c r="A57" s="2" t="s">
        <v>40</v>
      </c>
      <c r="B57" s="2" t="s">
        <v>11</v>
      </c>
      <c r="C57" s="2" t="s">
        <v>12</v>
      </c>
      <c r="D57" s="2" t="s">
        <v>13</v>
      </c>
      <c r="E57" s="2" t="s">
        <v>14</v>
      </c>
      <c r="F57" s="2" t="s">
        <v>16</v>
      </c>
      <c r="G57" s="2" t="s">
        <v>15</v>
      </c>
    </row>
    <row r="58" spans="1:11" x14ac:dyDescent="0.25">
      <c r="A58" s="3"/>
      <c r="B58" s="21" t="s">
        <v>18</v>
      </c>
      <c r="C58" s="3"/>
      <c r="D58" s="3"/>
      <c r="E58" s="3"/>
      <c r="F58" s="3"/>
      <c r="G58" s="3"/>
    </row>
    <row r="59" spans="1:11" x14ac:dyDescent="0.25">
      <c r="A59" s="3"/>
      <c r="B59" s="21" t="s">
        <v>18</v>
      </c>
      <c r="C59" s="3"/>
      <c r="D59" s="3"/>
      <c r="E59" s="3"/>
      <c r="F59" s="3"/>
      <c r="G59" s="3"/>
    </row>
    <row r="60" spans="1:11" ht="47.25" customHeight="1" x14ac:dyDescent="0.25">
      <c r="A60" s="16" t="s">
        <v>39</v>
      </c>
      <c r="B60" s="11" t="s">
        <v>18</v>
      </c>
      <c r="C60" s="12">
        <v>315670</v>
      </c>
      <c r="D60" s="12">
        <v>315670</v>
      </c>
      <c r="E60" s="12">
        <f>D60-C60</f>
        <v>0</v>
      </c>
      <c r="F60" s="12">
        <f>D60/C60*100</f>
        <v>100</v>
      </c>
      <c r="G60" s="26"/>
    </row>
    <row r="62" spans="1:11" x14ac:dyDescent="0.25">
      <c r="C62" s="15"/>
    </row>
    <row r="63" spans="1:11" x14ac:dyDescent="0.25">
      <c r="A63" s="1" t="s">
        <v>405</v>
      </c>
      <c r="D63" s="1" t="s">
        <v>23</v>
      </c>
      <c r="F63" s="1" t="s">
        <v>403</v>
      </c>
    </row>
    <row r="64" spans="1:11" x14ac:dyDescent="0.25">
      <c r="D64" s="8" t="s">
        <v>24</v>
      </c>
      <c r="E64" s="8"/>
      <c r="F64" s="8"/>
    </row>
    <row r="66" spans="1:6" x14ac:dyDescent="0.25">
      <c r="A66" s="1" t="s">
        <v>25</v>
      </c>
      <c r="D66" s="1" t="s">
        <v>23</v>
      </c>
      <c r="F66" s="1" t="s">
        <v>404</v>
      </c>
    </row>
    <row r="67" spans="1:6" x14ac:dyDescent="0.25">
      <c r="D67" s="8" t="s">
        <v>24</v>
      </c>
      <c r="E67" s="8"/>
      <c r="F67" s="8"/>
    </row>
  </sheetData>
  <mergeCells count="11">
    <mergeCell ref="A16:G16"/>
    <mergeCell ref="F1:G1"/>
    <mergeCell ref="F2:G2"/>
    <mergeCell ref="A4:G4"/>
    <mergeCell ref="A5:G5"/>
    <mergeCell ref="A14:G14"/>
    <mergeCell ref="A19:G19"/>
    <mergeCell ref="A20:G20"/>
    <mergeCell ref="A31:G31"/>
    <mergeCell ref="A33:G33"/>
    <mergeCell ref="A49:G49"/>
  </mergeCells>
  <pageMargins left="0.11811023622047245" right="0.11811023622047245" top="0" bottom="0" header="0" footer="0"/>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5"/>
  <sheetViews>
    <sheetView topLeftCell="A50" zoomScale="70" zoomScaleNormal="70" workbookViewId="0">
      <selection activeCell="A61" sqref="A61:XFD65"/>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39" customHeight="1" x14ac:dyDescent="0.25">
      <c r="A14" s="104" t="s">
        <v>300</v>
      </c>
      <c r="B14" s="104"/>
      <c r="C14" s="104"/>
      <c r="D14" s="104"/>
      <c r="E14" s="104"/>
      <c r="F14" s="104"/>
      <c r="G14" s="104"/>
    </row>
    <row r="15" spans="1:7" x14ac:dyDescent="0.25">
      <c r="A15" s="1" t="s">
        <v>195</v>
      </c>
    </row>
    <row r="16" spans="1:7" ht="42" customHeight="1" x14ac:dyDescent="0.25">
      <c r="A16" s="104" t="s">
        <v>183</v>
      </c>
      <c r="B16" s="104"/>
      <c r="C16" s="104"/>
      <c r="D16" s="104"/>
      <c r="E16" s="104"/>
      <c r="F16" s="104"/>
      <c r="G16" s="104"/>
    </row>
    <row r="17" spans="1:7" x14ac:dyDescent="0.25">
      <c r="A17" s="1" t="s">
        <v>29</v>
      </c>
    </row>
    <row r="18" spans="1:7" x14ac:dyDescent="0.25">
      <c r="A18" s="1" t="s">
        <v>30</v>
      </c>
    </row>
    <row r="19" spans="1:7" ht="35.25" customHeight="1" x14ac:dyDescent="0.25">
      <c r="A19" s="104" t="s">
        <v>301</v>
      </c>
      <c r="B19" s="104"/>
      <c r="C19" s="104"/>
      <c r="D19" s="104"/>
      <c r="E19" s="104"/>
      <c r="F19" s="104"/>
      <c r="G19" s="104"/>
    </row>
    <row r="20" spans="1:7" ht="41.25" customHeight="1" x14ac:dyDescent="0.25">
      <c r="A20" s="104" t="s">
        <v>302</v>
      </c>
      <c r="B20" s="104"/>
      <c r="C20" s="104"/>
      <c r="D20" s="104"/>
      <c r="E20" s="104"/>
      <c r="F20" s="104"/>
      <c r="G20" s="104"/>
    </row>
    <row r="21" spans="1:7" ht="50.25" customHeight="1" x14ac:dyDescent="0.25">
      <c r="A21" s="2" t="s">
        <v>10</v>
      </c>
      <c r="B21" s="2" t="s">
        <v>11</v>
      </c>
      <c r="C21" s="2" t="s">
        <v>12</v>
      </c>
      <c r="D21" s="2" t="s">
        <v>13</v>
      </c>
      <c r="E21" s="2" t="s">
        <v>14</v>
      </c>
      <c r="F21" s="2" t="s">
        <v>16</v>
      </c>
      <c r="G21" s="2" t="s">
        <v>15</v>
      </c>
    </row>
    <row r="22" spans="1:7" ht="12.75" x14ac:dyDescent="0.2">
      <c r="A22" s="4">
        <v>1</v>
      </c>
      <c r="B22" s="4">
        <v>2</v>
      </c>
      <c r="C22" s="4">
        <v>3</v>
      </c>
      <c r="D22" s="4">
        <v>4</v>
      </c>
      <c r="E22" s="4">
        <v>5</v>
      </c>
      <c r="F22" s="4">
        <v>6</v>
      </c>
      <c r="G22" s="4">
        <v>7</v>
      </c>
    </row>
    <row r="23" spans="1:7" ht="27.75" customHeight="1" x14ac:dyDescent="0.25">
      <c r="A23" s="17" t="s">
        <v>41</v>
      </c>
      <c r="B23" s="9" t="s">
        <v>18</v>
      </c>
      <c r="C23" s="18">
        <v>214514</v>
      </c>
      <c r="D23" s="18">
        <v>214514</v>
      </c>
      <c r="E23" s="18">
        <f>D23-C23</f>
        <v>0</v>
      </c>
      <c r="F23" s="18">
        <f>D23/C23*100</f>
        <v>100</v>
      </c>
      <c r="G23" s="2"/>
    </row>
    <row r="24" spans="1:7" ht="42" customHeight="1" x14ac:dyDescent="0.25">
      <c r="A24" s="28" t="s">
        <v>42</v>
      </c>
      <c r="B24" s="9" t="s">
        <v>18</v>
      </c>
      <c r="C24" s="18">
        <v>186405</v>
      </c>
      <c r="D24" s="18">
        <v>186405</v>
      </c>
      <c r="E24" s="18">
        <f>D24-C24</f>
        <v>0</v>
      </c>
      <c r="F24" s="18">
        <f>D24/C24*100</f>
        <v>100</v>
      </c>
      <c r="G24" s="2"/>
    </row>
    <row r="25" spans="1:7" ht="26.4" x14ac:dyDescent="0.25">
      <c r="A25" s="42" t="s">
        <v>17</v>
      </c>
      <c r="B25" s="11" t="s">
        <v>18</v>
      </c>
      <c r="C25" s="12">
        <f>C23+C24</f>
        <v>400919</v>
      </c>
      <c r="D25" s="12">
        <f>D23+D24</f>
        <v>400919</v>
      </c>
      <c r="E25" s="12">
        <f>D25-C25</f>
        <v>0</v>
      </c>
      <c r="F25" s="12">
        <f>D25/C25*100</f>
        <v>100</v>
      </c>
      <c r="G25" s="11"/>
    </row>
    <row r="26" spans="1:7" ht="48.75" customHeight="1" x14ac:dyDescent="0.25">
      <c r="A26" s="14" t="s">
        <v>19</v>
      </c>
      <c r="B26" s="9"/>
      <c r="C26" s="30"/>
      <c r="D26" s="30"/>
      <c r="E26" s="12"/>
      <c r="F26" s="12"/>
      <c r="G26" s="9"/>
    </row>
    <row r="27" spans="1:7" ht="32.25" customHeight="1" x14ac:dyDescent="0.25">
      <c r="A27" s="14" t="s">
        <v>303</v>
      </c>
      <c r="B27" s="2" t="s">
        <v>113</v>
      </c>
      <c r="C27" s="70">
        <v>252.4</v>
      </c>
      <c r="D27" s="48">
        <v>212.7</v>
      </c>
      <c r="E27" s="18">
        <f t="shared" ref="E27" si="0">D27-C27</f>
        <v>-39.700000000000017</v>
      </c>
      <c r="F27" s="18">
        <f t="shared" ref="F27" si="1">D27/C27*100</f>
        <v>84.270998415213938</v>
      </c>
      <c r="G27" s="9"/>
    </row>
    <row r="28" spans="1:7" ht="12.75" x14ac:dyDescent="0.2">
      <c r="A28" s="6"/>
      <c r="B28" s="7"/>
      <c r="C28" s="7"/>
      <c r="D28" s="7"/>
      <c r="E28" s="7"/>
      <c r="F28" s="7"/>
      <c r="G28" s="7"/>
    </row>
    <row r="29" spans="1:7" x14ac:dyDescent="0.25">
      <c r="A29" s="1" t="s">
        <v>304</v>
      </c>
    </row>
    <row r="30" spans="1:7" x14ac:dyDescent="0.25">
      <c r="A30" s="1" t="s">
        <v>20</v>
      </c>
    </row>
    <row r="31" spans="1:7" ht="31.5" customHeight="1" x14ac:dyDescent="0.25">
      <c r="A31" s="111" t="s">
        <v>99</v>
      </c>
      <c r="B31" s="111"/>
      <c r="C31" s="111"/>
      <c r="D31" s="111"/>
      <c r="E31" s="111"/>
      <c r="F31" s="111"/>
      <c r="G31" s="111"/>
    </row>
    <row r="32" spans="1:7" x14ac:dyDescent="0.25">
      <c r="A32" s="1" t="s">
        <v>30</v>
      </c>
    </row>
    <row r="33" spans="1:7" s="22" customFormat="1" ht="44.4" customHeight="1" x14ac:dyDescent="0.3">
      <c r="A33" s="104" t="s">
        <v>302</v>
      </c>
      <c r="B33" s="104"/>
      <c r="C33" s="104"/>
      <c r="D33" s="104"/>
      <c r="E33" s="104"/>
      <c r="F33" s="104"/>
      <c r="G33" s="104"/>
    </row>
    <row r="35" spans="1:7" ht="59.25" customHeight="1" x14ac:dyDescent="0.25">
      <c r="A35" s="2" t="s">
        <v>21</v>
      </c>
      <c r="B35" s="2" t="s">
        <v>11</v>
      </c>
      <c r="C35" s="2" t="s">
        <v>12</v>
      </c>
      <c r="D35" s="2" t="s">
        <v>13</v>
      </c>
      <c r="E35" s="2" t="s">
        <v>14</v>
      </c>
      <c r="F35" s="2" t="s">
        <v>16</v>
      </c>
      <c r="G35" s="2" t="s">
        <v>22</v>
      </c>
    </row>
    <row r="36" spans="1:7" x14ac:dyDescent="0.25">
      <c r="A36" s="4">
        <v>1</v>
      </c>
      <c r="B36" s="4">
        <v>2</v>
      </c>
      <c r="C36" s="4">
        <v>3</v>
      </c>
      <c r="D36" s="4">
        <v>4</v>
      </c>
      <c r="E36" s="4">
        <v>5</v>
      </c>
      <c r="F36" s="4">
        <v>6</v>
      </c>
      <c r="G36" s="4">
        <v>7</v>
      </c>
    </row>
    <row r="37" spans="1:7" ht="20.399999999999999" hidden="1" x14ac:dyDescent="0.25">
      <c r="A37" s="13" t="s">
        <v>43</v>
      </c>
      <c r="B37" s="19" t="s">
        <v>18</v>
      </c>
      <c r="C37" s="20">
        <v>28109</v>
      </c>
      <c r="D37" s="20">
        <v>28109</v>
      </c>
      <c r="E37" s="20">
        <f>D37-C37</f>
        <v>0</v>
      </c>
      <c r="F37" s="20">
        <f>D37/C37*100</f>
        <v>100</v>
      </c>
      <c r="G37" s="13"/>
    </row>
    <row r="38" spans="1:7" ht="81.599999999999994" x14ac:dyDescent="0.25">
      <c r="A38" s="13" t="s">
        <v>305</v>
      </c>
      <c r="B38" s="19" t="s">
        <v>36</v>
      </c>
      <c r="C38" s="62">
        <v>68000</v>
      </c>
      <c r="D38" s="62">
        <v>68000</v>
      </c>
      <c r="E38" s="20">
        <f>D38-C38</f>
        <v>0</v>
      </c>
      <c r="F38" s="20">
        <f>D38/C38*100</f>
        <v>100</v>
      </c>
      <c r="G38" s="13"/>
    </row>
    <row r="39" spans="1:7" ht="24.75" customHeight="1" x14ac:dyDescent="0.25">
      <c r="A39" s="34"/>
      <c r="B39" s="35"/>
      <c r="C39" s="36"/>
      <c r="D39" s="36"/>
      <c r="E39" s="36"/>
      <c r="F39" s="25"/>
      <c r="G39" s="13"/>
    </row>
    <row r="40" spans="1:7" ht="55.5" customHeight="1" x14ac:dyDescent="0.25">
      <c r="A40" s="2" t="s">
        <v>40</v>
      </c>
      <c r="B40" s="2" t="s">
        <v>11</v>
      </c>
      <c r="C40" s="2" t="s">
        <v>12</v>
      </c>
      <c r="D40" s="2" t="s">
        <v>13</v>
      </c>
      <c r="E40" s="2" t="s">
        <v>14</v>
      </c>
      <c r="F40" s="2" t="s">
        <v>16</v>
      </c>
      <c r="G40" s="2" t="s">
        <v>15</v>
      </c>
    </row>
    <row r="41" spans="1:7" x14ac:dyDescent="0.25">
      <c r="A41" s="3"/>
      <c r="B41" s="21" t="s">
        <v>18</v>
      </c>
      <c r="C41" s="3"/>
      <c r="D41" s="3"/>
      <c r="E41" s="3"/>
      <c r="F41" s="3"/>
      <c r="G41" s="3"/>
    </row>
    <row r="42" spans="1:7" x14ac:dyDescent="0.25">
      <c r="A42" s="3"/>
      <c r="B42" s="21" t="s">
        <v>18</v>
      </c>
      <c r="C42" s="3"/>
      <c r="D42" s="3"/>
      <c r="E42" s="3"/>
      <c r="F42" s="3"/>
      <c r="G42" s="3"/>
    </row>
    <row r="43" spans="1:7" ht="43.5" customHeight="1" x14ac:dyDescent="0.25">
      <c r="A43" s="16" t="s">
        <v>39</v>
      </c>
      <c r="B43" s="11" t="s">
        <v>18</v>
      </c>
      <c r="C43" s="12">
        <v>214514</v>
      </c>
      <c r="D43" s="12">
        <v>214514</v>
      </c>
      <c r="E43" s="12">
        <f>D43-C43</f>
        <v>0</v>
      </c>
      <c r="F43" s="12">
        <f>D43/C43*100</f>
        <v>100</v>
      </c>
      <c r="G43" s="26"/>
    </row>
    <row r="45" spans="1:7" x14ac:dyDescent="0.25">
      <c r="A45" s="1" t="s">
        <v>306</v>
      </c>
    </row>
    <row r="46" spans="1:7" x14ac:dyDescent="0.25">
      <c r="A46" s="1" t="s">
        <v>20</v>
      </c>
    </row>
    <row r="47" spans="1:7" x14ac:dyDescent="0.25">
      <c r="A47" s="1" t="s">
        <v>33</v>
      </c>
    </row>
    <row r="48" spans="1:7" x14ac:dyDescent="0.25">
      <c r="A48" s="1" t="s">
        <v>30</v>
      </c>
    </row>
    <row r="49" spans="1:7" ht="29.25" customHeight="1" x14ac:dyDescent="0.25">
      <c r="A49" s="104" t="s">
        <v>302</v>
      </c>
      <c r="B49" s="104"/>
      <c r="C49" s="104"/>
      <c r="D49" s="104"/>
      <c r="E49" s="104"/>
      <c r="F49" s="104"/>
      <c r="G49" s="104"/>
    </row>
    <row r="51" spans="1:7" ht="63" customHeight="1" x14ac:dyDescent="0.25">
      <c r="A51" s="2" t="s">
        <v>21</v>
      </c>
      <c r="B51" s="2" t="s">
        <v>11</v>
      </c>
      <c r="C51" s="2" t="s">
        <v>12</v>
      </c>
      <c r="D51" s="2" t="s">
        <v>13</v>
      </c>
      <c r="E51" s="2" t="s">
        <v>14</v>
      </c>
      <c r="F51" s="2" t="s">
        <v>16</v>
      </c>
      <c r="G51" s="2" t="s">
        <v>22</v>
      </c>
    </row>
    <row r="52" spans="1:7" x14ac:dyDescent="0.25">
      <c r="A52" s="4">
        <v>1</v>
      </c>
      <c r="B52" s="4">
        <v>2</v>
      </c>
      <c r="C52" s="4">
        <v>3</v>
      </c>
      <c r="D52" s="4">
        <v>4</v>
      </c>
      <c r="E52" s="4">
        <v>5</v>
      </c>
      <c r="F52" s="4">
        <v>6</v>
      </c>
      <c r="G52" s="4">
        <v>7</v>
      </c>
    </row>
    <row r="53" spans="1:7" ht="94.5" customHeight="1" x14ac:dyDescent="0.25">
      <c r="A53" s="13" t="s">
        <v>305</v>
      </c>
      <c r="B53" s="4" t="s">
        <v>36</v>
      </c>
      <c r="C53" s="43">
        <v>68000</v>
      </c>
      <c r="D53" s="43">
        <v>68000</v>
      </c>
      <c r="E53" s="4">
        <f>D53-C53</f>
        <v>0</v>
      </c>
      <c r="F53" s="4">
        <f>D53/C53*100</f>
        <v>100</v>
      </c>
      <c r="G53" s="4"/>
    </row>
    <row r="54" spans="1:7" ht="15" customHeight="1" x14ac:dyDescent="0.25">
      <c r="A54" s="13"/>
      <c r="B54" s="4"/>
      <c r="C54" s="43"/>
      <c r="D54" s="43"/>
      <c r="E54" s="4"/>
      <c r="F54" s="4"/>
      <c r="G54" s="4"/>
    </row>
    <row r="55" spans="1:7" ht="51.75" customHeight="1" x14ac:dyDescent="0.25">
      <c r="A55" s="2" t="s">
        <v>40</v>
      </c>
      <c r="B55" s="2" t="s">
        <v>11</v>
      </c>
      <c r="C55" s="2" t="s">
        <v>12</v>
      </c>
      <c r="D55" s="2" t="s">
        <v>13</v>
      </c>
      <c r="E55" s="2" t="s">
        <v>14</v>
      </c>
      <c r="F55" s="2" t="s">
        <v>16</v>
      </c>
      <c r="G55" s="2" t="s">
        <v>15</v>
      </c>
    </row>
    <row r="56" spans="1:7" x14ac:dyDescent="0.25">
      <c r="A56" s="3"/>
      <c r="B56" s="21" t="s">
        <v>18</v>
      </c>
      <c r="C56" s="3"/>
      <c r="D56" s="3"/>
      <c r="E56" s="3"/>
      <c r="F56" s="3"/>
      <c r="G56" s="3"/>
    </row>
    <row r="57" spans="1:7" x14ac:dyDescent="0.25">
      <c r="A57" s="3"/>
      <c r="B57" s="21" t="s">
        <v>18</v>
      </c>
      <c r="C57" s="3"/>
      <c r="D57" s="3"/>
      <c r="E57" s="3"/>
      <c r="F57" s="3"/>
      <c r="G57" s="3"/>
    </row>
    <row r="58" spans="1:7" ht="47.25" customHeight="1" x14ac:dyDescent="0.25">
      <c r="A58" s="16" t="s">
        <v>39</v>
      </c>
      <c r="B58" s="11" t="s">
        <v>18</v>
      </c>
      <c r="C58" s="12">
        <v>186405</v>
      </c>
      <c r="D58" s="12">
        <v>186405</v>
      </c>
      <c r="E58" s="12">
        <f>D58-C58</f>
        <v>0</v>
      </c>
      <c r="F58" s="12">
        <f>D58/C58*100</f>
        <v>100</v>
      </c>
      <c r="G58" s="26"/>
    </row>
    <row r="60" spans="1:7" x14ac:dyDescent="0.25">
      <c r="C60" s="15"/>
    </row>
    <row r="61" spans="1:7" x14ac:dyDescent="0.25">
      <c r="A61" s="1" t="s">
        <v>405</v>
      </c>
      <c r="D61" s="1" t="s">
        <v>23</v>
      </c>
      <c r="F61" s="1" t="s">
        <v>403</v>
      </c>
    </row>
    <row r="62" spans="1:7" x14ac:dyDescent="0.25">
      <c r="D62" s="8" t="s">
        <v>24</v>
      </c>
      <c r="E62" s="8"/>
      <c r="F62" s="8"/>
    </row>
    <row r="64" spans="1:7" x14ac:dyDescent="0.25">
      <c r="A64" s="1" t="s">
        <v>25</v>
      </c>
      <c r="D64" s="1" t="s">
        <v>23</v>
      </c>
      <c r="F64" s="1" t="s">
        <v>404</v>
      </c>
    </row>
    <row r="65" spans="4:6" x14ac:dyDescent="0.25">
      <c r="D65" s="8" t="s">
        <v>24</v>
      </c>
      <c r="E65" s="8"/>
      <c r="F65" s="8"/>
    </row>
  </sheetData>
  <mergeCells count="11">
    <mergeCell ref="A16:G16"/>
    <mergeCell ref="F1:G1"/>
    <mergeCell ref="F2:G2"/>
    <mergeCell ref="A4:G4"/>
    <mergeCell ref="A5:G5"/>
    <mergeCell ref="A14:G14"/>
    <mergeCell ref="A19:G19"/>
    <mergeCell ref="A20:G20"/>
    <mergeCell ref="A31:G31"/>
    <mergeCell ref="A33:G33"/>
    <mergeCell ref="A49:G49"/>
  </mergeCells>
  <pageMargins left="0.11811023622047245" right="0.11811023622047245" top="0" bottom="0" header="0" footer="0"/>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5"/>
  <sheetViews>
    <sheetView topLeftCell="A44" zoomScale="70" zoomScaleNormal="70" workbookViewId="0">
      <selection activeCell="A61" sqref="A61:XFD65"/>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39" customHeight="1" x14ac:dyDescent="0.25">
      <c r="A14" s="104" t="s">
        <v>307</v>
      </c>
      <c r="B14" s="104"/>
      <c r="C14" s="104"/>
      <c r="D14" s="104"/>
      <c r="E14" s="104"/>
      <c r="F14" s="104"/>
      <c r="G14" s="104"/>
    </row>
    <row r="15" spans="1:7" x14ac:dyDescent="0.25">
      <c r="A15" s="1" t="s">
        <v>195</v>
      </c>
    </row>
    <row r="16" spans="1:7" ht="30" customHeight="1" x14ac:dyDescent="0.25">
      <c r="A16" s="104" t="s">
        <v>183</v>
      </c>
      <c r="B16" s="104"/>
      <c r="C16" s="104"/>
      <c r="D16" s="104"/>
      <c r="E16" s="104"/>
      <c r="F16" s="104"/>
      <c r="G16" s="104"/>
    </row>
    <row r="17" spans="1:7" x14ac:dyDescent="0.25">
      <c r="A17" s="1" t="s">
        <v>29</v>
      </c>
    </row>
    <row r="18" spans="1:7" x14ac:dyDescent="0.25">
      <c r="A18" s="1" t="s">
        <v>30</v>
      </c>
    </row>
    <row r="19" spans="1:7" ht="35.25" customHeight="1" x14ac:dyDescent="0.25">
      <c r="A19" s="104" t="s">
        <v>308</v>
      </c>
      <c r="B19" s="104"/>
      <c r="C19" s="104"/>
      <c r="D19" s="104"/>
      <c r="E19" s="104"/>
      <c r="F19" s="104"/>
      <c r="G19" s="104"/>
    </row>
    <row r="20" spans="1:7" ht="79.2" customHeight="1" x14ac:dyDescent="0.25">
      <c r="A20" s="104" t="s">
        <v>309</v>
      </c>
      <c r="B20" s="104"/>
      <c r="C20" s="104"/>
      <c r="D20" s="104"/>
      <c r="E20" s="104"/>
      <c r="F20" s="104"/>
      <c r="G20" s="104"/>
    </row>
    <row r="21" spans="1:7" ht="50.25" customHeight="1" x14ac:dyDescent="0.25">
      <c r="A21" s="2" t="s">
        <v>10</v>
      </c>
      <c r="B21" s="2" t="s">
        <v>11</v>
      </c>
      <c r="C21" s="2" t="s">
        <v>12</v>
      </c>
      <c r="D21" s="2" t="s">
        <v>13</v>
      </c>
      <c r="E21" s="2" t="s">
        <v>14</v>
      </c>
      <c r="F21" s="2" t="s">
        <v>16</v>
      </c>
      <c r="G21" s="2" t="s">
        <v>15</v>
      </c>
    </row>
    <row r="22" spans="1:7" ht="12.75" x14ac:dyDescent="0.2">
      <c r="A22" s="4">
        <v>1</v>
      </c>
      <c r="B22" s="4">
        <v>2</v>
      </c>
      <c r="C22" s="4">
        <v>3</v>
      </c>
      <c r="D22" s="4">
        <v>4</v>
      </c>
      <c r="E22" s="4">
        <v>5</v>
      </c>
      <c r="F22" s="4">
        <v>6</v>
      </c>
      <c r="G22" s="4">
        <v>7</v>
      </c>
    </row>
    <row r="23" spans="1:7" ht="27.75" customHeight="1" x14ac:dyDescent="0.25">
      <c r="A23" s="17" t="s">
        <v>41</v>
      </c>
      <c r="B23" s="9" t="s">
        <v>18</v>
      </c>
      <c r="C23" s="18">
        <v>1771452</v>
      </c>
      <c r="D23" s="18">
        <v>1771451.3</v>
      </c>
      <c r="E23" s="18">
        <f>D23-C23</f>
        <v>-0.69999999995343387</v>
      </c>
      <c r="F23" s="18">
        <f>D23/C23*100</f>
        <v>99.999960484393597</v>
      </c>
      <c r="G23" s="2" t="s">
        <v>310</v>
      </c>
    </row>
    <row r="24" spans="1:7" ht="42" customHeight="1" x14ac:dyDescent="0.25">
      <c r="A24" s="28" t="s">
        <v>42</v>
      </c>
      <c r="B24" s="9" t="s">
        <v>18</v>
      </c>
      <c r="C24" s="18">
        <v>147441</v>
      </c>
      <c r="D24" s="18">
        <v>147441</v>
      </c>
      <c r="E24" s="18">
        <f>D24-C24</f>
        <v>0</v>
      </c>
      <c r="F24" s="18">
        <f>D24/C24*100</f>
        <v>100</v>
      </c>
      <c r="G24" s="2"/>
    </row>
    <row r="25" spans="1:7" ht="26.4" x14ac:dyDescent="0.25">
      <c r="A25" s="42" t="s">
        <v>17</v>
      </c>
      <c r="B25" s="11" t="s">
        <v>18</v>
      </c>
      <c r="C25" s="12">
        <f>C23+C24</f>
        <v>1918893</v>
      </c>
      <c r="D25" s="12">
        <f>D23+D24</f>
        <v>1918892.3</v>
      </c>
      <c r="E25" s="12">
        <f>D25-C25</f>
        <v>-0.69999999995343387</v>
      </c>
      <c r="F25" s="12">
        <f>D25/C25*100</f>
        <v>99.99996352063404</v>
      </c>
      <c r="G25" s="11"/>
    </row>
    <row r="26" spans="1:7" ht="48.75" customHeight="1" x14ac:dyDescent="0.25">
      <c r="A26" s="14" t="s">
        <v>19</v>
      </c>
      <c r="B26" s="9"/>
      <c r="C26" s="30"/>
      <c r="D26" s="30"/>
      <c r="E26" s="12"/>
      <c r="F26" s="12"/>
      <c r="G26" s="9"/>
    </row>
    <row r="27" spans="1:7" ht="32.25" customHeight="1" x14ac:dyDescent="0.25">
      <c r="A27" s="14" t="s">
        <v>314</v>
      </c>
      <c r="B27" s="2" t="s">
        <v>113</v>
      </c>
      <c r="C27" s="70">
        <v>141.5</v>
      </c>
      <c r="D27" s="48">
        <v>141.9</v>
      </c>
      <c r="E27" s="18">
        <f t="shared" ref="E27" si="0">D27-C27</f>
        <v>0.40000000000000568</v>
      </c>
      <c r="F27" s="18">
        <f t="shared" ref="F27" si="1">D27/C27*100</f>
        <v>100.28268551236749</v>
      </c>
      <c r="G27" s="9"/>
    </row>
    <row r="28" spans="1:7" ht="12.75" x14ac:dyDescent="0.2">
      <c r="A28" s="6"/>
      <c r="B28" s="7"/>
      <c r="C28" s="7"/>
      <c r="D28" s="7"/>
      <c r="E28" s="7"/>
      <c r="F28" s="7"/>
      <c r="G28" s="7"/>
    </row>
    <row r="29" spans="1:7" x14ac:dyDescent="0.25">
      <c r="A29" s="1" t="s">
        <v>311</v>
      </c>
    </row>
    <row r="30" spans="1:7" x14ac:dyDescent="0.25">
      <c r="A30" s="1" t="s">
        <v>20</v>
      </c>
    </row>
    <row r="31" spans="1:7" ht="31.5" customHeight="1" x14ac:dyDescent="0.25">
      <c r="A31" s="111" t="s">
        <v>99</v>
      </c>
      <c r="B31" s="111"/>
      <c r="C31" s="111"/>
      <c r="D31" s="111"/>
      <c r="E31" s="111"/>
      <c r="F31" s="111"/>
      <c r="G31" s="111"/>
    </row>
    <row r="32" spans="1:7" x14ac:dyDescent="0.25">
      <c r="A32" s="1" t="s">
        <v>30</v>
      </c>
    </row>
    <row r="33" spans="1:7" s="22" customFormat="1" ht="29.25" customHeight="1" x14ac:dyDescent="0.3">
      <c r="A33" s="104" t="s">
        <v>313</v>
      </c>
      <c r="B33" s="104"/>
      <c r="C33" s="104"/>
      <c r="D33" s="104"/>
      <c r="E33" s="104"/>
      <c r="F33" s="104"/>
      <c r="G33" s="104"/>
    </row>
    <row r="35" spans="1:7" ht="59.25" customHeight="1" x14ac:dyDescent="0.25">
      <c r="A35" s="2" t="s">
        <v>21</v>
      </c>
      <c r="B35" s="2" t="s">
        <v>11</v>
      </c>
      <c r="C35" s="2" t="s">
        <v>12</v>
      </c>
      <c r="D35" s="2" t="s">
        <v>13</v>
      </c>
      <c r="E35" s="2" t="s">
        <v>14</v>
      </c>
      <c r="F35" s="2" t="s">
        <v>16</v>
      </c>
      <c r="G35" s="2" t="s">
        <v>22</v>
      </c>
    </row>
    <row r="36" spans="1:7" x14ac:dyDescent="0.25">
      <c r="A36" s="4">
        <v>1</v>
      </c>
      <c r="B36" s="4">
        <v>2</v>
      </c>
      <c r="C36" s="4">
        <v>3</v>
      </c>
      <c r="D36" s="4">
        <v>4</v>
      </c>
      <c r="E36" s="4">
        <v>5</v>
      </c>
      <c r="F36" s="4">
        <v>6</v>
      </c>
      <c r="G36" s="4">
        <v>7</v>
      </c>
    </row>
    <row r="37" spans="1:7" ht="40.799999999999997" hidden="1" x14ac:dyDescent="0.25">
      <c r="A37" s="13" t="s">
        <v>315</v>
      </c>
      <c r="B37" s="19" t="s">
        <v>18</v>
      </c>
      <c r="C37" s="20">
        <v>11904</v>
      </c>
      <c r="D37" s="20">
        <v>11904</v>
      </c>
      <c r="E37" s="20">
        <f>D37-C37</f>
        <v>0</v>
      </c>
      <c r="F37" s="20">
        <f>D37/C37*100</f>
        <v>100</v>
      </c>
      <c r="G37" s="13"/>
    </row>
    <row r="38" spans="1:7" ht="43.2" customHeight="1" x14ac:dyDescent="0.25">
      <c r="A38" s="28" t="s">
        <v>316</v>
      </c>
      <c r="B38" s="2" t="s">
        <v>36</v>
      </c>
      <c r="C38" s="69">
        <v>9994</v>
      </c>
      <c r="D38" s="69">
        <v>10272</v>
      </c>
      <c r="E38" s="68">
        <f>D38-C38</f>
        <v>278</v>
      </c>
      <c r="F38" s="68">
        <f>D38/C38*100</f>
        <v>102.78166900140084</v>
      </c>
      <c r="G38" s="28"/>
    </row>
    <row r="39" spans="1:7" ht="24.75" customHeight="1" x14ac:dyDescent="0.25">
      <c r="A39" s="34"/>
      <c r="B39" s="35"/>
      <c r="C39" s="36"/>
      <c r="D39" s="36"/>
      <c r="E39" s="36"/>
      <c r="F39" s="25"/>
      <c r="G39" s="13"/>
    </row>
    <row r="40" spans="1:7" ht="55.5" customHeight="1" x14ac:dyDescent="0.25">
      <c r="A40" s="2" t="s">
        <v>40</v>
      </c>
      <c r="B40" s="2" t="s">
        <v>11</v>
      </c>
      <c r="C40" s="2" t="s">
        <v>12</v>
      </c>
      <c r="D40" s="2" t="s">
        <v>13</v>
      </c>
      <c r="E40" s="2" t="s">
        <v>14</v>
      </c>
      <c r="F40" s="2" t="s">
        <v>16</v>
      </c>
      <c r="G40" s="2" t="s">
        <v>15</v>
      </c>
    </row>
    <row r="41" spans="1:7" x14ac:dyDescent="0.25">
      <c r="A41" s="3"/>
      <c r="B41" s="21" t="s">
        <v>18</v>
      </c>
      <c r="C41" s="3"/>
      <c r="D41" s="3"/>
      <c r="E41" s="3"/>
      <c r="F41" s="3"/>
      <c r="G41" s="3"/>
    </row>
    <row r="42" spans="1:7" x14ac:dyDescent="0.25">
      <c r="A42" s="3"/>
      <c r="B42" s="21" t="s">
        <v>18</v>
      </c>
      <c r="C42" s="3"/>
      <c r="D42" s="3"/>
      <c r="E42" s="3"/>
      <c r="F42" s="3"/>
      <c r="G42" s="3"/>
    </row>
    <row r="43" spans="1:7" ht="43.5" customHeight="1" x14ac:dyDescent="0.25">
      <c r="A43" s="16" t="s">
        <v>39</v>
      </c>
      <c r="B43" s="11" t="s">
        <v>18</v>
      </c>
      <c r="C43" s="12">
        <v>1771452</v>
      </c>
      <c r="D43" s="12">
        <v>1771451.3</v>
      </c>
      <c r="E43" s="12">
        <f>D43-C43</f>
        <v>-0.69999999995343387</v>
      </c>
      <c r="F43" s="12">
        <f>D43/C43*100</f>
        <v>99.999960484393597</v>
      </c>
      <c r="G43" s="26" t="s">
        <v>310</v>
      </c>
    </row>
    <row r="45" spans="1:7" x14ac:dyDescent="0.25">
      <c r="A45" s="1" t="s">
        <v>312</v>
      </c>
    </row>
    <row r="46" spans="1:7" x14ac:dyDescent="0.25">
      <c r="A46" s="1" t="s">
        <v>20</v>
      </c>
    </row>
    <row r="47" spans="1:7" ht="16.2" customHeight="1" x14ac:dyDescent="0.25">
      <c r="A47" s="1" t="s">
        <v>33</v>
      </c>
    </row>
    <row r="48" spans="1:7" ht="18.600000000000001" customHeight="1" x14ac:dyDescent="0.25">
      <c r="A48" s="1" t="s">
        <v>30</v>
      </c>
    </row>
    <row r="49" spans="1:7" ht="29.25" customHeight="1" x14ac:dyDescent="0.25">
      <c r="A49" s="104" t="s">
        <v>313</v>
      </c>
      <c r="B49" s="104"/>
      <c r="C49" s="104"/>
      <c r="D49" s="104"/>
      <c r="E49" s="104"/>
      <c r="F49" s="104"/>
      <c r="G49" s="104"/>
    </row>
    <row r="51" spans="1:7" ht="63" customHeight="1" x14ac:dyDescent="0.25">
      <c r="A51" s="2" t="s">
        <v>21</v>
      </c>
      <c r="B51" s="2" t="s">
        <v>11</v>
      </c>
      <c r="C51" s="2" t="s">
        <v>12</v>
      </c>
      <c r="D51" s="2" t="s">
        <v>13</v>
      </c>
      <c r="E51" s="2" t="s">
        <v>14</v>
      </c>
      <c r="F51" s="2" t="s">
        <v>16</v>
      </c>
      <c r="G51" s="2" t="s">
        <v>22</v>
      </c>
    </row>
    <row r="52" spans="1:7" x14ac:dyDescent="0.25">
      <c r="A52" s="4">
        <v>1</v>
      </c>
      <c r="B52" s="4">
        <v>2</v>
      </c>
      <c r="C52" s="4">
        <v>3</v>
      </c>
      <c r="D52" s="4">
        <v>4</v>
      </c>
      <c r="E52" s="4">
        <v>5</v>
      </c>
      <c r="F52" s="4">
        <v>6</v>
      </c>
      <c r="G52" s="4">
        <v>7</v>
      </c>
    </row>
    <row r="53" spans="1:7" ht="55.8" customHeight="1" x14ac:dyDescent="0.25">
      <c r="A53" s="28" t="s">
        <v>317</v>
      </c>
      <c r="B53" s="9" t="s">
        <v>36</v>
      </c>
      <c r="C53" s="44">
        <v>2200</v>
      </c>
      <c r="D53" s="44">
        <v>2588</v>
      </c>
      <c r="E53" s="9">
        <f>D53-C53</f>
        <v>388</v>
      </c>
      <c r="F53" s="18">
        <f>D53/C53*100</f>
        <v>117.63636363636363</v>
      </c>
      <c r="G53" s="2" t="s">
        <v>390</v>
      </c>
    </row>
    <row r="54" spans="1:7" ht="27.75" customHeight="1" x14ac:dyDescent="0.25">
      <c r="A54" s="13"/>
      <c r="B54" s="4"/>
      <c r="C54" s="24"/>
      <c r="D54" s="24"/>
      <c r="E54" s="4"/>
      <c r="F54" s="4"/>
      <c r="G54" s="4"/>
    </row>
    <row r="55" spans="1:7" ht="51.75" customHeight="1" x14ac:dyDescent="0.25">
      <c r="A55" s="2" t="s">
        <v>40</v>
      </c>
      <c r="B55" s="2" t="s">
        <v>11</v>
      </c>
      <c r="C55" s="2" t="s">
        <v>12</v>
      </c>
      <c r="D55" s="2" t="s">
        <v>13</v>
      </c>
      <c r="E55" s="2" t="s">
        <v>14</v>
      </c>
      <c r="F55" s="2" t="s">
        <v>16</v>
      </c>
      <c r="G55" s="2" t="s">
        <v>15</v>
      </c>
    </row>
    <row r="56" spans="1:7" x14ac:dyDescent="0.25">
      <c r="A56" s="3"/>
      <c r="B56" s="21" t="s">
        <v>18</v>
      </c>
      <c r="C56" s="3"/>
      <c r="D56" s="3"/>
      <c r="E56" s="3"/>
      <c r="F56" s="3"/>
      <c r="G56" s="3"/>
    </row>
    <row r="57" spans="1:7" x14ac:dyDescent="0.25">
      <c r="A57" s="3"/>
      <c r="B57" s="21" t="s">
        <v>18</v>
      </c>
      <c r="C57" s="3"/>
      <c r="D57" s="3"/>
      <c r="E57" s="3"/>
      <c r="F57" s="3"/>
      <c r="G57" s="3"/>
    </row>
    <row r="58" spans="1:7" ht="47.25" customHeight="1" x14ac:dyDescent="0.25">
      <c r="A58" s="16" t="s">
        <v>39</v>
      </c>
      <c r="B58" s="11" t="s">
        <v>18</v>
      </c>
      <c r="C58" s="12">
        <v>147441</v>
      </c>
      <c r="D58" s="12">
        <v>147441</v>
      </c>
      <c r="E58" s="12">
        <f>D58-C58</f>
        <v>0</v>
      </c>
      <c r="F58" s="12">
        <f>D58/C58*100</f>
        <v>100</v>
      </c>
      <c r="G58" s="26"/>
    </row>
    <row r="60" spans="1:7" x14ac:dyDescent="0.25">
      <c r="C60" s="15"/>
    </row>
    <row r="61" spans="1:7" x14ac:dyDescent="0.25">
      <c r="A61" s="1" t="s">
        <v>405</v>
      </c>
      <c r="D61" s="1" t="s">
        <v>23</v>
      </c>
      <c r="F61" s="1" t="s">
        <v>403</v>
      </c>
    </row>
    <row r="62" spans="1:7" x14ac:dyDescent="0.25">
      <c r="D62" s="8" t="s">
        <v>24</v>
      </c>
      <c r="E62" s="8"/>
      <c r="F62" s="8"/>
    </row>
    <row r="64" spans="1:7" x14ac:dyDescent="0.25">
      <c r="A64" s="1" t="s">
        <v>25</v>
      </c>
      <c r="D64" s="1" t="s">
        <v>23</v>
      </c>
      <c r="F64" s="1" t="s">
        <v>404</v>
      </c>
    </row>
    <row r="65" spans="4:6" x14ac:dyDescent="0.25">
      <c r="D65" s="8" t="s">
        <v>24</v>
      </c>
      <c r="E65" s="8"/>
      <c r="F65" s="8"/>
    </row>
  </sheetData>
  <mergeCells count="11">
    <mergeCell ref="A16:G16"/>
    <mergeCell ref="F1:G1"/>
    <mergeCell ref="F2:G2"/>
    <mergeCell ref="A4:G4"/>
    <mergeCell ref="A5:G5"/>
    <mergeCell ref="A14:G14"/>
    <mergeCell ref="A19:G19"/>
    <mergeCell ref="A20:G20"/>
    <mergeCell ref="A31:G31"/>
    <mergeCell ref="A33:G33"/>
    <mergeCell ref="A49:G49"/>
  </mergeCells>
  <pageMargins left="0.11811023622047245" right="0.11811023622047245" top="0" bottom="0" header="0" footer="0"/>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9"/>
  <sheetViews>
    <sheetView topLeftCell="A49" zoomScale="60" zoomScaleNormal="60" workbookViewId="0">
      <selection activeCell="D69" sqref="D69"/>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39" customHeight="1" x14ac:dyDescent="0.25">
      <c r="A14" s="104" t="s">
        <v>318</v>
      </c>
      <c r="B14" s="104"/>
      <c r="C14" s="104"/>
      <c r="D14" s="104"/>
      <c r="E14" s="104"/>
      <c r="F14" s="104"/>
      <c r="G14" s="104"/>
    </row>
    <row r="15" spans="1:7" x14ac:dyDescent="0.25">
      <c r="A15" s="1" t="s">
        <v>195</v>
      </c>
    </row>
    <row r="16" spans="1:7" ht="40.200000000000003" customHeight="1" x14ac:dyDescent="0.25">
      <c r="A16" s="104" t="s">
        <v>183</v>
      </c>
      <c r="B16" s="104"/>
      <c r="C16" s="104"/>
      <c r="D16" s="104"/>
      <c r="E16" s="104"/>
      <c r="F16" s="104"/>
      <c r="G16" s="104"/>
    </row>
    <row r="17" spans="1:7" x14ac:dyDescent="0.25">
      <c r="A17" s="1" t="s">
        <v>29</v>
      </c>
    </row>
    <row r="18" spans="1:7" x14ac:dyDescent="0.25">
      <c r="A18" s="1" t="s">
        <v>30</v>
      </c>
    </row>
    <row r="19" spans="1:7" ht="42.6" customHeight="1" x14ac:dyDescent="0.25">
      <c r="A19" s="104" t="s">
        <v>401</v>
      </c>
      <c r="B19" s="104"/>
      <c r="C19" s="104"/>
      <c r="D19" s="104"/>
      <c r="E19" s="104"/>
      <c r="F19" s="104"/>
      <c r="G19" s="104"/>
    </row>
    <row r="20" spans="1:7" ht="42" customHeight="1" x14ac:dyDescent="0.25">
      <c r="A20" s="104" t="s">
        <v>400</v>
      </c>
      <c r="B20" s="104"/>
      <c r="C20" s="104"/>
      <c r="D20" s="104"/>
      <c r="E20" s="104"/>
      <c r="F20" s="104"/>
      <c r="G20" s="104"/>
    </row>
    <row r="21" spans="1:7" ht="60" customHeight="1" x14ac:dyDescent="0.25">
      <c r="A21" s="2" t="s">
        <v>10</v>
      </c>
      <c r="B21" s="2" t="s">
        <v>11</v>
      </c>
      <c r="C21" s="2" t="s">
        <v>12</v>
      </c>
      <c r="D21" s="2" t="s">
        <v>13</v>
      </c>
      <c r="E21" s="2" t="s">
        <v>14</v>
      </c>
      <c r="F21" s="2" t="s">
        <v>16</v>
      </c>
      <c r="G21" s="2" t="s">
        <v>15</v>
      </c>
    </row>
    <row r="22" spans="1:7" ht="12.75" x14ac:dyDescent="0.2">
      <c r="A22" s="4">
        <v>1</v>
      </c>
      <c r="B22" s="4">
        <v>2</v>
      </c>
      <c r="C22" s="4">
        <v>3</v>
      </c>
      <c r="D22" s="4">
        <v>4</v>
      </c>
      <c r="E22" s="4">
        <v>5</v>
      </c>
      <c r="F22" s="4">
        <v>6</v>
      </c>
      <c r="G22" s="4">
        <v>7</v>
      </c>
    </row>
    <row r="23" spans="1:7" ht="32.4" customHeight="1" x14ac:dyDescent="0.25">
      <c r="A23" s="17" t="s">
        <v>41</v>
      </c>
      <c r="B23" s="9" t="s">
        <v>18</v>
      </c>
      <c r="C23" s="18">
        <v>129735</v>
      </c>
      <c r="D23" s="18">
        <v>129731.5</v>
      </c>
      <c r="E23" s="18">
        <f>D23-C23</f>
        <v>-3.5</v>
      </c>
      <c r="F23" s="18">
        <f>D23/C23*100</f>
        <v>99.997302192931741</v>
      </c>
      <c r="G23" s="2" t="s">
        <v>320</v>
      </c>
    </row>
    <row r="24" spans="1:7" ht="31.8" customHeight="1" x14ac:dyDescent="0.25">
      <c r="A24" s="17" t="s">
        <v>319</v>
      </c>
      <c r="B24" s="9" t="s">
        <v>18</v>
      </c>
      <c r="C24" s="18">
        <v>78600</v>
      </c>
      <c r="D24" s="18">
        <v>78594.2</v>
      </c>
      <c r="E24" s="18">
        <f>D24-C24</f>
        <v>-5.8000000000029104</v>
      </c>
      <c r="F24" s="18">
        <f>D24/C24*100</f>
        <v>99.992620865139941</v>
      </c>
      <c r="G24" s="2" t="s">
        <v>321</v>
      </c>
    </row>
    <row r="25" spans="1:7" ht="42" customHeight="1" x14ac:dyDescent="0.25">
      <c r="A25" s="28" t="s">
        <v>42</v>
      </c>
      <c r="B25" s="9" t="s">
        <v>18</v>
      </c>
      <c r="C25" s="18">
        <v>28167</v>
      </c>
      <c r="D25" s="18">
        <v>28165.5</v>
      </c>
      <c r="E25" s="18">
        <f>D25-C25</f>
        <v>-1.5</v>
      </c>
      <c r="F25" s="18">
        <f>D25/C25*100</f>
        <v>99.994674619235283</v>
      </c>
      <c r="G25" s="2" t="s">
        <v>322</v>
      </c>
    </row>
    <row r="26" spans="1:7" ht="26.4" x14ac:dyDescent="0.25">
      <c r="A26" s="42" t="s">
        <v>17</v>
      </c>
      <c r="B26" s="11" t="s">
        <v>18</v>
      </c>
      <c r="C26" s="12">
        <f>C23+C25+C24</f>
        <v>236502</v>
      </c>
      <c r="D26" s="12">
        <f>D23+D25+D24</f>
        <v>236491.2</v>
      </c>
      <c r="E26" s="12">
        <f>D26-C26</f>
        <v>-10.799999999988358</v>
      </c>
      <c r="F26" s="12">
        <f>D26/C26*100</f>
        <v>99.99543344242332</v>
      </c>
      <c r="G26" s="11"/>
    </row>
    <row r="27" spans="1:7" ht="96.6" customHeight="1" x14ac:dyDescent="0.25">
      <c r="A27" s="14" t="s">
        <v>19</v>
      </c>
      <c r="B27" s="9"/>
      <c r="C27" s="30" t="s">
        <v>399</v>
      </c>
      <c r="D27" s="30" t="s">
        <v>399</v>
      </c>
      <c r="E27" s="12"/>
      <c r="F27" s="12"/>
      <c r="G27" s="9"/>
    </row>
    <row r="28" spans="1:7" ht="32.25" customHeight="1" x14ac:dyDescent="0.2">
      <c r="A28" s="39"/>
      <c r="B28" s="30"/>
      <c r="C28" s="40"/>
      <c r="D28" s="30"/>
      <c r="E28" s="31"/>
      <c r="F28" s="31"/>
      <c r="G28" s="9"/>
    </row>
    <row r="29" spans="1:7" x14ac:dyDescent="0.25">
      <c r="A29" s="6"/>
      <c r="B29" s="7"/>
      <c r="C29" s="7"/>
      <c r="D29" s="7"/>
      <c r="E29" s="7"/>
      <c r="F29" s="7"/>
      <c r="G29" s="7"/>
    </row>
    <row r="30" spans="1:7" x14ac:dyDescent="0.25">
      <c r="A30" s="1" t="s">
        <v>323</v>
      </c>
    </row>
    <row r="31" spans="1:7" x14ac:dyDescent="0.25">
      <c r="A31" s="1" t="s">
        <v>20</v>
      </c>
    </row>
    <row r="32" spans="1:7" ht="31.5" customHeight="1" x14ac:dyDescent="0.25">
      <c r="A32" s="111" t="s">
        <v>99</v>
      </c>
      <c r="B32" s="111"/>
      <c r="C32" s="111"/>
      <c r="D32" s="111"/>
      <c r="E32" s="111"/>
      <c r="F32" s="111"/>
      <c r="G32" s="111"/>
    </row>
    <row r="33" spans="1:7" x14ac:dyDescent="0.25">
      <c r="A33" s="1" t="s">
        <v>30</v>
      </c>
    </row>
    <row r="34" spans="1:7" s="22" customFormat="1" ht="29.25" customHeight="1" x14ac:dyDescent="0.3">
      <c r="A34" s="104" t="s">
        <v>324</v>
      </c>
      <c r="B34" s="104"/>
      <c r="C34" s="104"/>
      <c r="D34" s="104"/>
      <c r="E34" s="104"/>
      <c r="F34" s="104"/>
      <c r="G34" s="104"/>
    </row>
    <row r="36" spans="1:7" ht="59.25" customHeight="1" x14ac:dyDescent="0.25">
      <c r="A36" s="2" t="s">
        <v>21</v>
      </c>
      <c r="B36" s="2" t="s">
        <v>11</v>
      </c>
      <c r="C36" s="2" t="s">
        <v>12</v>
      </c>
      <c r="D36" s="2" t="s">
        <v>13</v>
      </c>
      <c r="E36" s="2" t="s">
        <v>14</v>
      </c>
      <c r="F36" s="2" t="s">
        <v>16</v>
      </c>
      <c r="G36" s="2" t="s">
        <v>22</v>
      </c>
    </row>
    <row r="37" spans="1:7" x14ac:dyDescent="0.25">
      <c r="A37" s="4">
        <v>1</v>
      </c>
      <c r="B37" s="4">
        <v>2</v>
      </c>
      <c r="C37" s="4">
        <v>3</v>
      </c>
      <c r="D37" s="4">
        <v>4</v>
      </c>
      <c r="E37" s="4">
        <v>5</v>
      </c>
      <c r="F37" s="4">
        <v>6</v>
      </c>
      <c r="G37" s="4">
        <v>7</v>
      </c>
    </row>
    <row r="38" spans="1:7" ht="50.4" customHeight="1" x14ac:dyDescent="0.25">
      <c r="A38" s="51" t="s">
        <v>327</v>
      </c>
      <c r="B38" s="48" t="s">
        <v>175</v>
      </c>
      <c r="C38" s="69">
        <v>15</v>
      </c>
      <c r="D38" s="69">
        <v>15</v>
      </c>
      <c r="E38" s="55">
        <f>D38-C38</f>
        <v>0</v>
      </c>
      <c r="F38" s="55">
        <f>D38/C38*100</f>
        <v>100</v>
      </c>
      <c r="G38" s="51"/>
    </row>
    <row r="39" spans="1:7" ht="15" customHeight="1" x14ac:dyDescent="0.25">
      <c r="A39" s="51"/>
      <c r="B39" s="48"/>
      <c r="C39" s="69"/>
      <c r="D39" s="69"/>
      <c r="E39" s="69"/>
      <c r="F39" s="55"/>
      <c r="G39" s="51"/>
    </row>
    <row r="40" spans="1:7" ht="55.5" customHeight="1" x14ac:dyDescent="0.25">
      <c r="A40" s="48" t="s">
        <v>40</v>
      </c>
      <c r="B40" s="48" t="s">
        <v>11</v>
      </c>
      <c r="C40" s="48" t="s">
        <v>12</v>
      </c>
      <c r="D40" s="48" t="s">
        <v>13</v>
      </c>
      <c r="E40" s="48" t="s">
        <v>14</v>
      </c>
      <c r="F40" s="48" t="s">
        <v>16</v>
      </c>
      <c r="G40" s="48" t="s">
        <v>15</v>
      </c>
    </row>
    <row r="41" spans="1:7" x14ac:dyDescent="0.25">
      <c r="A41" s="63"/>
      <c r="B41" s="64" t="s">
        <v>18</v>
      </c>
      <c r="C41" s="63"/>
      <c r="D41" s="63"/>
      <c r="E41" s="63"/>
      <c r="F41" s="63"/>
      <c r="G41" s="63"/>
    </row>
    <row r="42" spans="1:7" x14ac:dyDescent="0.25">
      <c r="A42" s="63"/>
      <c r="B42" s="64" t="s">
        <v>18</v>
      </c>
      <c r="C42" s="63"/>
      <c r="D42" s="63"/>
      <c r="E42" s="63"/>
      <c r="F42" s="63"/>
      <c r="G42" s="63"/>
    </row>
    <row r="43" spans="1:7" ht="43.5" customHeight="1" x14ac:dyDescent="0.25">
      <c r="A43" s="65" t="s">
        <v>39</v>
      </c>
      <c r="B43" s="52" t="s">
        <v>18</v>
      </c>
      <c r="C43" s="53">
        <v>129735</v>
      </c>
      <c r="D43" s="53">
        <v>129731.5</v>
      </c>
      <c r="E43" s="53">
        <f>D43-C43</f>
        <v>-3.5</v>
      </c>
      <c r="F43" s="53">
        <f>D43/C43*100</f>
        <v>99.997302192931741</v>
      </c>
      <c r="G43" s="66" t="s">
        <v>320</v>
      </c>
    </row>
    <row r="44" spans="1:7" ht="24" customHeight="1" x14ac:dyDescent="0.25">
      <c r="A44" s="47" t="s">
        <v>325</v>
      </c>
      <c r="B44" s="47"/>
      <c r="C44" s="47"/>
      <c r="D44" s="47"/>
      <c r="E44" s="47"/>
      <c r="F44" s="47"/>
      <c r="G44" s="47"/>
    </row>
    <row r="45" spans="1:7" x14ac:dyDescent="0.25">
      <c r="A45" s="47" t="s">
        <v>20</v>
      </c>
      <c r="B45" s="47"/>
      <c r="C45" s="47"/>
      <c r="D45" s="47"/>
      <c r="E45" s="47"/>
      <c r="F45" s="47"/>
      <c r="G45" s="47"/>
    </row>
    <row r="46" spans="1:7" ht="27.75" customHeight="1" x14ac:dyDescent="0.25">
      <c r="A46" s="118" t="s">
        <v>99</v>
      </c>
      <c r="B46" s="118"/>
      <c r="C46" s="118"/>
      <c r="D46" s="118"/>
      <c r="E46" s="118"/>
      <c r="F46" s="118"/>
      <c r="G46" s="118"/>
    </row>
    <row r="47" spans="1:7" x14ac:dyDescent="0.25">
      <c r="A47" s="47" t="s">
        <v>30</v>
      </c>
      <c r="B47" s="47"/>
      <c r="C47" s="47"/>
      <c r="D47" s="47"/>
      <c r="E47" s="47"/>
      <c r="F47" s="47"/>
      <c r="G47" s="47"/>
    </row>
    <row r="48" spans="1:7" ht="22.5" customHeight="1" x14ac:dyDescent="0.25">
      <c r="A48" s="113" t="s">
        <v>324</v>
      </c>
      <c r="B48" s="113"/>
      <c r="C48" s="113"/>
      <c r="D48" s="113"/>
      <c r="E48" s="113"/>
      <c r="F48" s="113"/>
      <c r="G48" s="113"/>
    </row>
    <row r="49" spans="1:7" x14ac:dyDescent="0.25">
      <c r="A49" s="47"/>
      <c r="B49" s="47"/>
      <c r="C49" s="47"/>
      <c r="D49" s="47"/>
      <c r="E49" s="47"/>
      <c r="F49" s="47"/>
      <c r="G49" s="47"/>
    </row>
    <row r="50" spans="1:7" ht="52.8" x14ac:dyDescent="0.25">
      <c r="A50" s="48" t="s">
        <v>21</v>
      </c>
      <c r="B50" s="48" t="s">
        <v>11</v>
      </c>
      <c r="C50" s="48" t="s">
        <v>12</v>
      </c>
      <c r="D50" s="48" t="s">
        <v>13</v>
      </c>
      <c r="E50" s="48" t="s">
        <v>14</v>
      </c>
      <c r="F50" s="48" t="s">
        <v>16</v>
      </c>
      <c r="G50" s="48" t="s">
        <v>22</v>
      </c>
    </row>
    <row r="51" spans="1:7" x14ac:dyDescent="0.25">
      <c r="A51" s="43">
        <v>1</v>
      </c>
      <c r="B51" s="43">
        <v>2</v>
      </c>
      <c r="C51" s="43">
        <v>3</v>
      </c>
      <c r="D51" s="43">
        <v>4</v>
      </c>
      <c r="E51" s="43">
        <v>5</v>
      </c>
      <c r="F51" s="43">
        <v>6</v>
      </c>
      <c r="G51" s="43">
        <v>7</v>
      </c>
    </row>
    <row r="52" spans="1:7" ht="46.2" customHeight="1" x14ac:dyDescent="0.25">
      <c r="A52" s="51" t="s">
        <v>327</v>
      </c>
      <c r="B52" s="48" t="s">
        <v>175</v>
      </c>
      <c r="C52" s="44">
        <v>3</v>
      </c>
      <c r="D52" s="44">
        <v>3</v>
      </c>
      <c r="E52" s="44">
        <f>D52-C52</f>
        <v>0</v>
      </c>
      <c r="F52" s="44">
        <f>D52/C52*100</f>
        <v>100</v>
      </c>
      <c r="G52" s="44"/>
    </row>
    <row r="53" spans="1:7" ht="43.8" customHeight="1" x14ac:dyDescent="0.25">
      <c r="A53" s="51" t="s">
        <v>402</v>
      </c>
      <c r="B53" s="48" t="s">
        <v>175</v>
      </c>
      <c r="C53" s="44">
        <v>17</v>
      </c>
      <c r="D53" s="44">
        <v>17</v>
      </c>
      <c r="E53" s="44">
        <f>D53-C53</f>
        <v>0</v>
      </c>
      <c r="F53" s="44">
        <f>D53/C53*100</f>
        <v>100</v>
      </c>
      <c r="G53" s="44"/>
    </row>
    <row r="54" spans="1:7" ht="52.8" x14ac:dyDescent="0.25">
      <c r="A54" s="48" t="s">
        <v>40</v>
      </c>
      <c r="B54" s="48" t="s">
        <v>11</v>
      </c>
      <c r="C54" s="48" t="s">
        <v>12</v>
      </c>
      <c r="D54" s="48" t="s">
        <v>13</v>
      </c>
      <c r="E54" s="48" t="s">
        <v>14</v>
      </c>
      <c r="F54" s="48" t="s">
        <v>16</v>
      </c>
      <c r="G54" s="48" t="s">
        <v>15</v>
      </c>
    </row>
    <row r="55" spans="1:7" x14ac:dyDescent="0.25">
      <c r="A55" s="63"/>
      <c r="B55" s="64" t="s">
        <v>18</v>
      </c>
      <c r="C55" s="63"/>
      <c r="D55" s="63"/>
      <c r="E55" s="63"/>
      <c r="F55" s="63"/>
      <c r="G55" s="63"/>
    </row>
    <row r="56" spans="1:7" x14ac:dyDescent="0.25">
      <c r="A56" s="63"/>
      <c r="B56" s="64" t="s">
        <v>18</v>
      </c>
      <c r="C56" s="63"/>
      <c r="D56" s="63"/>
      <c r="E56" s="63"/>
      <c r="F56" s="63"/>
      <c r="G56" s="63"/>
    </row>
    <row r="57" spans="1:7" ht="26.4" x14ac:dyDescent="0.25">
      <c r="A57" s="65" t="s">
        <v>39</v>
      </c>
      <c r="B57" s="52" t="s">
        <v>18</v>
      </c>
      <c r="C57" s="53">
        <v>78600</v>
      </c>
      <c r="D57" s="53">
        <v>78594.2</v>
      </c>
      <c r="E57" s="53">
        <f>D57-C57</f>
        <v>-5.8000000000029104</v>
      </c>
      <c r="F57" s="53">
        <f>D57/C57*100</f>
        <v>99.992620865139941</v>
      </c>
      <c r="G57" s="66" t="s">
        <v>321</v>
      </c>
    </row>
    <row r="58" spans="1:7" x14ac:dyDescent="0.25">
      <c r="A58" s="47"/>
      <c r="B58" s="47"/>
      <c r="C58" s="47"/>
      <c r="D58" s="47"/>
      <c r="E58" s="47"/>
      <c r="F58" s="47"/>
      <c r="G58" s="47"/>
    </row>
    <row r="59" spans="1:7" x14ac:dyDescent="0.25">
      <c r="A59" s="47" t="s">
        <v>326</v>
      </c>
      <c r="B59" s="47"/>
      <c r="C59" s="47"/>
      <c r="D59" s="47"/>
      <c r="E59" s="47"/>
      <c r="F59" s="47"/>
      <c r="G59" s="47"/>
    </row>
    <row r="60" spans="1:7" x14ac:dyDescent="0.25">
      <c r="A60" s="47" t="s">
        <v>20</v>
      </c>
      <c r="B60" s="47"/>
      <c r="C60" s="47"/>
      <c r="D60" s="47"/>
      <c r="E60" s="47"/>
      <c r="F60" s="47"/>
      <c r="G60" s="47"/>
    </row>
    <row r="61" spans="1:7" x14ac:dyDescent="0.25">
      <c r="A61" s="47" t="s">
        <v>33</v>
      </c>
      <c r="B61" s="47"/>
      <c r="C61" s="47"/>
      <c r="D61" s="47"/>
      <c r="E61" s="47"/>
      <c r="F61" s="47"/>
      <c r="G61" s="47"/>
    </row>
    <row r="62" spans="1:7" x14ac:dyDescent="0.25">
      <c r="A62" s="47" t="s">
        <v>30</v>
      </c>
      <c r="B62" s="47"/>
      <c r="C62" s="47"/>
      <c r="D62" s="47"/>
      <c r="E62" s="47"/>
      <c r="F62" s="47"/>
      <c r="G62" s="47"/>
    </row>
    <row r="63" spans="1:7" ht="29.25" customHeight="1" x14ac:dyDescent="0.25">
      <c r="A63" s="113" t="s">
        <v>324</v>
      </c>
      <c r="B63" s="113"/>
      <c r="C63" s="113"/>
      <c r="D63" s="113"/>
      <c r="E63" s="113"/>
      <c r="F63" s="113"/>
      <c r="G63" s="113"/>
    </row>
    <row r="64" spans="1:7" x14ac:dyDescent="0.25">
      <c r="A64" s="47"/>
      <c r="B64" s="47"/>
      <c r="C64" s="47"/>
      <c r="D64" s="47"/>
      <c r="E64" s="47"/>
      <c r="F64" s="47"/>
      <c r="G64" s="47"/>
    </row>
    <row r="65" spans="1:7" ht="63" customHeight="1" x14ac:dyDescent="0.25">
      <c r="A65" s="48" t="s">
        <v>21</v>
      </c>
      <c r="B65" s="48" t="s">
        <v>11</v>
      </c>
      <c r="C65" s="48" t="s">
        <v>12</v>
      </c>
      <c r="D65" s="48" t="s">
        <v>13</v>
      </c>
      <c r="E65" s="48" t="s">
        <v>14</v>
      </c>
      <c r="F65" s="48" t="s">
        <v>16</v>
      </c>
      <c r="G65" s="48" t="s">
        <v>22</v>
      </c>
    </row>
    <row r="66" spans="1:7" x14ac:dyDescent="0.25">
      <c r="A66" s="43">
        <v>1</v>
      </c>
      <c r="B66" s="43">
        <v>2</v>
      </c>
      <c r="C66" s="43">
        <v>3</v>
      </c>
      <c r="D66" s="43">
        <v>4</v>
      </c>
      <c r="E66" s="43">
        <v>5</v>
      </c>
      <c r="F66" s="43">
        <v>6</v>
      </c>
      <c r="G66" s="43">
        <v>7</v>
      </c>
    </row>
    <row r="67" spans="1:7" ht="46.2" customHeight="1" x14ac:dyDescent="0.25">
      <c r="A67" s="51" t="s">
        <v>327</v>
      </c>
      <c r="B67" s="48" t="s">
        <v>175</v>
      </c>
      <c r="C67" s="44">
        <v>18</v>
      </c>
      <c r="D67" s="44">
        <v>18</v>
      </c>
      <c r="E67" s="44">
        <f>D67-C67</f>
        <v>0</v>
      </c>
      <c r="F67" s="44">
        <f>D67/C67*100</f>
        <v>100</v>
      </c>
      <c r="G67" s="44"/>
    </row>
    <row r="68" spans="1:7" ht="43.8" customHeight="1" x14ac:dyDescent="0.25">
      <c r="A68" s="51" t="s">
        <v>402</v>
      </c>
      <c r="B68" s="48" t="s">
        <v>175</v>
      </c>
      <c r="C68" s="44">
        <v>17</v>
      </c>
      <c r="D68" s="44">
        <v>17</v>
      </c>
      <c r="E68" s="44">
        <f>D68-C68</f>
        <v>0</v>
      </c>
      <c r="F68" s="44">
        <f>D68/C68*100</f>
        <v>100</v>
      </c>
      <c r="G68" s="44"/>
    </row>
    <row r="69" spans="1:7" ht="51.75" customHeight="1" x14ac:dyDescent="0.25">
      <c r="A69" s="48" t="s">
        <v>40</v>
      </c>
      <c r="B69" s="48" t="s">
        <v>11</v>
      </c>
      <c r="C69" s="48" t="s">
        <v>12</v>
      </c>
      <c r="D69" s="48" t="s">
        <v>13</v>
      </c>
      <c r="E69" s="48" t="s">
        <v>14</v>
      </c>
      <c r="F69" s="48" t="s">
        <v>16</v>
      </c>
      <c r="G69" s="48" t="s">
        <v>15</v>
      </c>
    </row>
    <row r="70" spans="1:7" x14ac:dyDescent="0.25">
      <c r="A70" s="63"/>
      <c r="B70" s="64" t="s">
        <v>18</v>
      </c>
      <c r="C70" s="63"/>
      <c r="D70" s="63"/>
      <c r="E70" s="63"/>
      <c r="F70" s="63"/>
      <c r="G70" s="63"/>
    </row>
    <row r="71" spans="1:7" x14ac:dyDescent="0.25">
      <c r="A71" s="63"/>
      <c r="B71" s="64" t="s">
        <v>18</v>
      </c>
      <c r="C71" s="63"/>
      <c r="D71" s="63"/>
      <c r="E71" s="63"/>
      <c r="F71" s="63"/>
      <c r="G71" s="63"/>
    </row>
    <row r="72" spans="1:7" ht="47.25" customHeight="1" x14ac:dyDescent="0.25">
      <c r="A72" s="65" t="s">
        <v>39</v>
      </c>
      <c r="B72" s="52" t="s">
        <v>18</v>
      </c>
      <c r="C72" s="53">
        <v>28167</v>
      </c>
      <c r="D72" s="53">
        <v>28165.5</v>
      </c>
      <c r="E72" s="53">
        <f>D72-C72</f>
        <v>-1.5</v>
      </c>
      <c r="F72" s="53">
        <f>D72/C72*100</f>
        <v>99.994674619235283</v>
      </c>
      <c r="G72" s="66" t="s">
        <v>322</v>
      </c>
    </row>
    <row r="73" spans="1:7" x14ac:dyDescent="0.25">
      <c r="A73" s="47"/>
      <c r="B73" s="47"/>
      <c r="C73" s="47"/>
      <c r="D73" s="47"/>
      <c r="E73" s="47"/>
      <c r="F73" s="47"/>
      <c r="G73" s="47"/>
    </row>
    <row r="74" spans="1:7" x14ac:dyDescent="0.25">
      <c r="A74" s="47"/>
      <c r="B74" s="47"/>
      <c r="C74" s="67"/>
      <c r="D74" s="47"/>
      <c r="E74" s="47"/>
      <c r="F74" s="47"/>
      <c r="G74" s="47"/>
    </row>
    <row r="75" spans="1:7" x14ac:dyDescent="0.25">
      <c r="A75" s="1" t="s">
        <v>405</v>
      </c>
      <c r="D75" s="1" t="s">
        <v>23</v>
      </c>
      <c r="F75" s="1" t="s">
        <v>403</v>
      </c>
    </row>
    <row r="76" spans="1:7" x14ac:dyDescent="0.25">
      <c r="D76" s="8" t="s">
        <v>24</v>
      </c>
      <c r="E76" s="8"/>
      <c r="F76" s="8"/>
    </row>
    <row r="78" spans="1:7" x14ac:dyDescent="0.25">
      <c r="A78" s="1" t="s">
        <v>25</v>
      </c>
      <c r="D78" s="1" t="s">
        <v>23</v>
      </c>
      <c r="F78" s="1" t="s">
        <v>404</v>
      </c>
    </row>
    <row r="79" spans="1:7" x14ac:dyDescent="0.25">
      <c r="D79" s="8" t="s">
        <v>24</v>
      </c>
      <c r="E79" s="8"/>
      <c r="F79" s="8"/>
    </row>
  </sheetData>
  <mergeCells count="13">
    <mergeCell ref="A63:G63"/>
    <mergeCell ref="A16:G16"/>
    <mergeCell ref="A48:G48"/>
    <mergeCell ref="A46:G46"/>
    <mergeCell ref="F1:G1"/>
    <mergeCell ref="F2:G2"/>
    <mergeCell ref="A4:G4"/>
    <mergeCell ref="A5:G5"/>
    <mergeCell ref="A14:G14"/>
    <mergeCell ref="A19:G19"/>
    <mergeCell ref="A20:G20"/>
    <mergeCell ref="A32:G32"/>
    <mergeCell ref="A34:G34"/>
  </mergeCells>
  <pageMargins left="0.11811023622047245" right="0.11811023622047245" top="0" bottom="0" header="0" footer="0"/>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topLeftCell="A48" zoomScale="80" zoomScaleNormal="80" workbookViewId="0">
      <selection activeCell="D53" sqref="D53"/>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43.8" customHeight="1" x14ac:dyDescent="0.25">
      <c r="A14" s="104" t="s">
        <v>44</v>
      </c>
      <c r="B14" s="104"/>
      <c r="C14" s="104"/>
      <c r="D14" s="104"/>
      <c r="E14" s="104"/>
      <c r="F14" s="104"/>
      <c r="G14" s="104"/>
    </row>
    <row r="15" spans="1:7" x14ac:dyDescent="0.25">
      <c r="A15" s="1" t="s">
        <v>196</v>
      </c>
    </row>
    <row r="16" spans="1:7" x14ac:dyDescent="0.25">
      <c r="A16" s="1" t="s">
        <v>28</v>
      </c>
    </row>
    <row r="17" spans="1:7" x14ac:dyDescent="0.25">
      <c r="A17" s="1" t="s">
        <v>29</v>
      </c>
    </row>
    <row r="18" spans="1:7" x14ac:dyDescent="0.25">
      <c r="A18" s="1" t="s">
        <v>30</v>
      </c>
    </row>
    <row r="19" spans="1:7" ht="50.25" customHeight="1" x14ac:dyDescent="0.25">
      <c r="A19" s="104" t="s">
        <v>48</v>
      </c>
      <c r="B19" s="104"/>
      <c r="C19" s="104"/>
      <c r="D19" s="104"/>
      <c r="E19" s="104"/>
      <c r="F19" s="104"/>
      <c r="G19" s="104"/>
    </row>
    <row r="20" spans="1:7" ht="31.5" customHeight="1" x14ac:dyDescent="0.25">
      <c r="A20" s="104" t="s">
        <v>49</v>
      </c>
      <c r="B20" s="104"/>
      <c r="C20" s="104"/>
      <c r="D20" s="104"/>
      <c r="E20" s="104"/>
      <c r="F20" s="104"/>
      <c r="G20" s="104"/>
    </row>
    <row r="21" spans="1:7" ht="58.8" customHeight="1" x14ac:dyDescent="0.25">
      <c r="A21" s="2" t="s">
        <v>10</v>
      </c>
      <c r="B21" s="2" t="s">
        <v>11</v>
      </c>
      <c r="C21" s="2" t="s">
        <v>12</v>
      </c>
      <c r="D21" s="2" t="s">
        <v>13</v>
      </c>
      <c r="E21" s="2" t="s">
        <v>14</v>
      </c>
      <c r="F21" s="2" t="s">
        <v>16</v>
      </c>
      <c r="G21" s="2" t="s">
        <v>15</v>
      </c>
    </row>
    <row r="22" spans="1:7" ht="12.75" x14ac:dyDescent="0.2">
      <c r="A22" s="4">
        <v>1</v>
      </c>
      <c r="B22" s="4">
        <v>2</v>
      </c>
      <c r="C22" s="4">
        <v>3</v>
      </c>
      <c r="D22" s="4">
        <v>4</v>
      </c>
      <c r="E22" s="4">
        <v>5</v>
      </c>
      <c r="F22" s="4">
        <v>6</v>
      </c>
      <c r="G22" s="4">
        <v>7</v>
      </c>
    </row>
    <row r="23" spans="1:7" ht="33.6" customHeight="1" x14ac:dyDescent="0.25">
      <c r="A23" s="17" t="s">
        <v>41</v>
      </c>
      <c r="B23" s="9" t="s">
        <v>18</v>
      </c>
      <c r="C23" s="18">
        <v>8250</v>
      </c>
      <c r="D23" s="18">
        <v>8250</v>
      </c>
      <c r="E23" s="18">
        <f>D23-C23</f>
        <v>0</v>
      </c>
      <c r="F23" s="18">
        <f>D23/C23*100</f>
        <v>100</v>
      </c>
      <c r="G23" s="9"/>
    </row>
    <row r="24" spans="1:7" ht="21" customHeight="1" x14ac:dyDescent="0.25">
      <c r="A24" s="17" t="s">
        <v>42</v>
      </c>
      <c r="B24" s="9" t="s">
        <v>18</v>
      </c>
      <c r="C24" s="18">
        <v>67517</v>
      </c>
      <c r="D24" s="18">
        <v>67517</v>
      </c>
      <c r="E24" s="18">
        <f>D24-C24</f>
        <v>0</v>
      </c>
      <c r="F24" s="18">
        <f>D24/C24*100</f>
        <v>100</v>
      </c>
      <c r="G24" s="9"/>
    </row>
    <row r="25" spans="1:7" ht="30.6" customHeight="1" x14ac:dyDescent="0.25">
      <c r="A25" s="42" t="s">
        <v>17</v>
      </c>
      <c r="B25" s="11" t="s">
        <v>18</v>
      </c>
      <c r="C25" s="12">
        <f>C23+C24</f>
        <v>75767</v>
      </c>
      <c r="D25" s="12">
        <f>D23+D24</f>
        <v>75767</v>
      </c>
      <c r="E25" s="12">
        <f>D25-C25</f>
        <v>0</v>
      </c>
      <c r="F25" s="12">
        <f>D25/C25*100</f>
        <v>100</v>
      </c>
      <c r="G25" s="11"/>
    </row>
    <row r="26" spans="1:7" ht="81.599999999999994" customHeight="1" x14ac:dyDescent="0.25">
      <c r="A26" s="14" t="s">
        <v>19</v>
      </c>
      <c r="B26" s="9"/>
      <c r="C26" s="14" t="s">
        <v>45</v>
      </c>
      <c r="D26" s="28" t="s">
        <v>46</v>
      </c>
      <c r="E26" s="9"/>
      <c r="F26" s="9"/>
      <c r="G26" s="9"/>
    </row>
    <row r="27" spans="1:7" x14ac:dyDescent="0.25">
      <c r="A27" s="5"/>
      <c r="B27" s="9"/>
      <c r="C27" s="9"/>
      <c r="D27" s="9"/>
      <c r="E27" s="9"/>
      <c r="F27" s="9"/>
      <c r="G27" s="9"/>
    </row>
    <row r="28" spans="1:7" x14ac:dyDescent="0.25">
      <c r="A28" s="6"/>
      <c r="B28" s="7"/>
      <c r="C28" s="7"/>
      <c r="D28" s="7"/>
      <c r="E28" s="7"/>
      <c r="F28" s="7"/>
      <c r="G28" s="7"/>
    </row>
    <row r="29" spans="1:7" hidden="1" x14ac:dyDescent="0.25">
      <c r="A29" s="1" t="s">
        <v>47</v>
      </c>
    </row>
    <row r="30" spans="1:7" hidden="1" x14ac:dyDescent="0.25">
      <c r="A30" s="1" t="s">
        <v>20</v>
      </c>
    </row>
    <row r="31" spans="1:7" ht="34.5" hidden="1" customHeight="1" x14ac:dyDescent="0.25">
      <c r="A31" s="109" t="s">
        <v>129</v>
      </c>
      <c r="B31" s="109"/>
      <c r="C31" s="109"/>
      <c r="D31" s="109"/>
      <c r="E31" s="109"/>
      <c r="F31" s="109"/>
      <c r="G31" s="109"/>
    </row>
    <row r="32" spans="1:7" hidden="1" x14ac:dyDescent="0.25">
      <c r="A32" s="1" t="s">
        <v>30</v>
      </c>
    </row>
    <row r="33" spans="1:7" s="22" customFormat="1" ht="24.75" hidden="1" customHeight="1" x14ac:dyDescent="0.3">
      <c r="A33" s="104" t="s">
        <v>101</v>
      </c>
      <c r="B33" s="104"/>
      <c r="C33" s="104"/>
      <c r="D33" s="104"/>
      <c r="E33" s="104"/>
      <c r="F33" s="104"/>
      <c r="G33" s="104"/>
    </row>
    <row r="34" spans="1:7" hidden="1" x14ac:dyDescent="0.25"/>
    <row r="35" spans="1:7" ht="59.25" hidden="1" customHeight="1" x14ac:dyDescent="0.25">
      <c r="A35" s="2" t="s">
        <v>21</v>
      </c>
      <c r="B35" s="2" t="s">
        <v>11</v>
      </c>
      <c r="C35" s="2" t="s">
        <v>12</v>
      </c>
      <c r="D35" s="2" t="s">
        <v>13</v>
      </c>
      <c r="E35" s="2" t="s">
        <v>14</v>
      </c>
      <c r="F35" s="2" t="s">
        <v>16</v>
      </c>
      <c r="G35" s="2" t="s">
        <v>22</v>
      </c>
    </row>
    <row r="36" spans="1:7" hidden="1" x14ac:dyDescent="0.25">
      <c r="A36" s="4">
        <v>1</v>
      </c>
      <c r="B36" s="4">
        <v>2</v>
      </c>
      <c r="C36" s="4">
        <v>3</v>
      </c>
      <c r="D36" s="4">
        <v>4</v>
      </c>
      <c r="E36" s="4">
        <v>5</v>
      </c>
      <c r="F36" s="4">
        <v>6</v>
      </c>
      <c r="G36" s="4">
        <v>7</v>
      </c>
    </row>
    <row r="37" spans="1:7" ht="20.399999999999999" hidden="1" x14ac:dyDescent="0.25">
      <c r="A37" s="13" t="s">
        <v>43</v>
      </c>
      <c r="B37" s="19" t="s">
        <v>18</v>
      </c>
      <c r="C37" s="20">
        <v>126</v>
      </c>
      <c r="D37" s="20">
        <v>126</v>
      </c>
      <c r="E37" s="20">
        <f>D37-C37</f>
        <v>0</v>
      </c>
      <c r="F37" s="20">
        <f>D37/C37*100</f>
        <v>100</v>
      </c>
      <c r="G37" s="13"/>
    </row>
    <row r="38" spans="1:7" ht="30.6" hidden="1" x14ac:dyDescent="0.25">
      <c r="A38" s="13" t="s">
        <v>56</v>
      </c>
      <c r="B38" s="19" t="s">
        <v>18</v>
      </c>
      <c r="C38" s="20">
        <v>210</v>
      </c>
      <c r="D38" s="20">
        <v>210</v>
      </c>
      <c r="E38" s="20">
        <f t="shared" ref="E38:E39" si="0">D38-C38</f>
        <v>0</v>
      </c>
      <c r="F38" s="20">
        <f t="shared" ref="F38:F39" si="1">D38/C38*100</f>
        <v>100</v>
      </c>
      <c r="G38" s="13"/>
    </row>
    <row r="39" spans="1:7" ht="61.2" hidden="1" x14ac:dyDescent="0.25">
      <c r="A39" s="13" t="s">
        <v>58</v>
      </c>
      <c r="B39" s="19" t="s">
        <v>285</v>
      </c>
      <c r="C39" s="23"/>
      <c r="D39" s="23"/>
      <c r="E39" s="20">
        <f t="shared" si="0"/>
        <v>0</v>
      </c>
      <c r="F39" s="20" t="e">
        <f t="shared" si="1"/>
        <v>#DIV/0!</v>
      </c>
      <c r="G39" s="13"/>
    </row>
    <row r="40" spans="1:7" hidden="1" x14ac:dyDescent="0.25">
      <c r="A40" s="13"/>
      <c r="B40" s="19"/>
      <c r="C40" s="20"/>
      <c r="D40" s="20"/>
      <c r="E40" s="20"/>
      <c r="F40" s="20"/>
      <c r="G40" s="13"/>
    </row>
    <row r="41" spans="1:7" ht="55.5" hidden="1" customHeight="1" x14ac:dyDescent="0.25">
      <c r="A41" s="2" t="s">
        <v>40</v>
      </c>
      <c r="B41" s="2" t="s">
        <v>11</v>
      </c>
      <c r="C41" s="2" t="s">
        <v>12</v>
      </c>
      <c r="D41" s="2" t="s">
        <v>13</v>
      </c>
      <c r="E41" s="2" t="s">
        <v>14</v>
      </c>
      <c r="F41" s="2" t="s">
        <v>16</v>
      </c>
      <c r="G41" s="2" t="s">
        <v>15</v>
      </c>
    </row>
    <row r="42" spans="1:7" hidden="1" x14ac:dyDescent="0.25">
      <c r="A42" s="3"/>
      <c r="B42" s="21" t="s">
        <v>18</v>
      </c>
      <c r="C42" s="3"/>
      <c r="D42" s="3"/>
      <c r="E42" s="3"/>
      <c r="F42" s="3"/>
      <c r="G42" s="3"/>
    </row>
    <row r="43" spans="1:7" hidden="1" x14ac:dyDescent="0.25">
      <c r="A43" s="3"/>
      <c r="B43" s="21" t="s">
        <v>18</v>
      </c>
      <c r="C43" s="3"/>
      <c r="D43" s="3"/>
      <c r="E43" s="3"/>
      <c r="F43" s="3"/>
      <c r="G43" s="3"/>
    </row>
    <row r="44" spans="1:7" ht="26.4" hidden="1" x14ac:dyDescent="0.25">
      <c r="A44" s="16" t="s">
        <v>39</v>
      </c>
      <c r="B44" s="11" t="s">
        <v>18</v>
      </c>
      <c r="C44" s="12">
        <v>8250</v>
      </c>
      <c r="D44" s="12">
        <v>8250</v>
      </c>
      <c r="E44" s="12">
        <f>D44-C44</f>
        <v>0</v>
      </c>
      <c r="F44" s="12">
        <f>D44/C44*100</f>
        <v>100</v>
      </c>
      <c r="G44" s="3"/>
    </row>
    <row r="45" spans="1:7" x14ac:dyDescent="0.25">
      <c r="A45" s="1" t="s">
        <v>50</v>
      </c>
    </row>
    <row r="46" spans="1:7" x14ac:dyDescent="0.25">
      <c r="A46" s="1" t="s">
        <v>20</v>
      </c>
    </row>
    <row r="47" spans="1:7" x14ac:dyDescent="0.25">
      <c r="A47" s="1" t="s">
        <v>33</v>
      </c>
    </row>
    <row r="48" spans="1:7" x14ac:dyDescent="0.25">
      <c r="A48" s="1" t="s">
        <v>30</v>
      </c>
    </row>
    <row r="49" spans="1:7" ht="22.5" customHeight="1" x14ac:dyDescent="0.25">
      <c r="A49" s="104" t="s">
        <v>51</v>
      </c>
      <c r="B49" s="104"/>
      <c r="C49" s="104"/>
      <c r="D49" s="104"/>
      <c r="E49" s="104"/>
      <c r="F49" s="104"/>
      <c r="G49" s="104"/>
    </row>
    <row r="51" spans="1:7" ht="63" customHeight="1" x14ac:dyDescent="0.25">
      <c r="A51" s="2" t="s">
        <v>21</v>
      </c>
      <c r="B51" s="2" t="s">
        <v>11</v>
      </c>
      <c r="C51" s="2" t="s">
        <v>12</v>
      </c>
      <c r="D51" s="2" t="s">
        <v>13</v>
      </c>
      <c r="E51" s="2" t="s">
        <v>14</v>
      </c>
      <c r="F51" s="2" t="s">
        <v>16</v>
      </c>
      <c r="G51" s="2" t="s">
        <v>22</v>
      </c>
    </row>
    <row r="52" spans="1:7" x14ac:dyDescent="0.25">
      <c r="A52" s="4">
        <v>1</v>
      </c>
      <c r="B52" s="4">
        <v>2</v>
      </c>
      <c r="C52" s="4">
        <v>3</v>
      </c>
      <c r="D52" s="4">
        <v>4</v>
      </c>
      <c r="E52" s="4">
        <v>5</v>
      </c>
      <c r="F52" s="4">
        <v>6</v>
      </c>
      <c r="G52" s="4">
        <v>7</v>
      </c>
    </row>
    <row r="53" spans="1:7" ht="26.4" x14ac:dyDescent="0.25">
      <c r="A53" s="28" t="s">
        <v>52</v>
      </c>
      <c r="B53" s="9" t="s">
        <v>36</v>
      </c>
      <c r="C53" s="82">
        <f>350+175</f>
        <v>525</v>
      </c>
      <c r="D53" s="44">
        <f>519+271</f>
        <v>790</v>
      </c>
      <c r="E53" s="9">
        <f>D53-C53</f>
        <v>265</v>
      </c>
      <c r="F53" s="18">
        <f>D53/C53*100</f>
        <v>150.47619047619048</v>
      </c>
      <c r="G53" s="9"/>
    </row>
    <row r="54" spans="1:7" ht="15" customHeight="1" x14ac:dyDescent="0.25">
      <c r="A54" s="28" t="s">
        <v>110</v>
      </c>
      <c r="B54" s="9" t="s">
        <v>53</v>
      </c>
      <c r="C54" s="82">
        <f>15+15</f>
        <v>30</v>
      </c>
      <c r="D54" s="44">
        <v>30</v>
      </c>
      <c r="E54" s="9">
        <f t="shared" ref="E54:E55" si="2">D54-C54</f>
        <v>0</v>
      </c>
      <c r="F54" s="9">
        <f t="shared" ref="F54:F55" si="3">D54/C54*100</f>
        <v>100</v>
      </c>
      <c r="G54" s="9"/>
    </row>
    <row r="55" spans="1:7" ht="16.8" customHeight="1" x14ac:dyDescent="0.25">
      <c r="A55" s="28" t="s">
        <v>54</v>
      </c>
      <c r="B55" s="9" t="s">
        <v>55</v>
      </c>
      <c r="C55" s="82">
        <v>288</v>
      </c>
      <c r="D55" s="44">
        <v>288</v>
      </c>
      <c r="E55" s="9">
        <f t="shared" si="2"/>
        <v>0</v>
      </c>
      <c r="F55" s="18">
        <f t="shared" si="3"/>
        <v>100</v>
      </c>
      <c r="G55" s="9"/>
    </row>
    <row r="56" spans="1:7" ht="63.6" customHeight="1" x14ac:dyDescent="0.25">
      <c r="A56" s="2" t="s">
        <v>40</v>
      </c>
      <c r="B56" s="2" t="s">
        <v>11</v>
      </c>
      <c r="C56" s="2" t="s">
        <v>12</v>
      </c>
      <c r="D56" s="2" t="s">
        <v>13</v>
      </c>
      <c r="E56" s="2" t="s">
        <v>14</v>
      </c>
      <c r="F56" s="2" t="s">
        <v>16</v>
      </c>
      <c r="G56" s="2" t="s">
        <v>15</v>
      </c>
    </row>
    <row r="57" spans="1:7" x14ac:dyDescent="0.25">
      <c r="A57" s="3"/>
      <c r="B57" s="21" t="s">
        <v>18</v>
      </c>
      <c r="C57" s="3"/>
      <c r="D57" s="3"/>
      <c r="E57" s="3"/>
      <c r="F57" s="3"/>
      <c r="G57" s="3"/>
    </row>
    <row r="58" spans="1:7" x14ac:dyDescent="0.25">
      <c r="A58" s="3"/>
      <c r="B58" s="21" t="s">
        <v>18</v>
      </c>
      <c r="C58" s="3"/>
      <c r="D58" s="3"/>
      <c r="E58" s="3"/>
      <c r="F58" s="3"/>
      <c r="G58" s="3"/>
    </row>
    <row r="59" spans="1:7" ht="26.4" x14ac:dyDescent="0.25">
      <c r="A59" s="16" t="s">
        <v>39</v>
      </c>
      <c r="B59" s="11" t="s">
        <v>18</v>
      </c>
      <c r="C59" s="12">
        <v>67517</v>
      </c>
      <c r="D59" s="12">
        <v>67517</v>
      </c>
      <c r="E59" s="12">
        <f>D59-C59</f>
        <v>0</v>
      </c>
      <c r="F59" s="12">
        <f>D59/C59*100</f>
        <v>100</v>
      </c>
      <c r="G59" s="12"/>
    </row>
    <row r="61" spans="1:7" x14ac:dyDescent="0.25">
      <c r="C61" s="15"/>
    </row>
    <row r="62" spans="1:7" x14ac:dyDescent="0.25">
      <c r="A62" s="1" t="s">
        <v>405</v>
      </c>
      <c r="D62" s="1" t="s">
        <v>23</v>
      </c>
      <c r="F62" s="1" t="s">
        <v>403</v>
      </c>
    </row>
    <row r="63" spans="1:7" x14ac:dyDescent="0.25">
      <c r="D63" s="8" t="s">
        <v>24</v>
      </c>
      <c r="E63" s="8"/>
      <c r="F63" s="8"/>
    </row>
    <row r="65" spans="1:6" x14ac:dyDescent="0.25">
      <c r="A65" s="1" t="s">
        <v>25</v>
      </c>
      <c r="D65" s="1" t="s">
        <v>23</v>
      </c>
      <c r="F65" s="1" t="s">
        <v>404</v>
      </c>
    </row>
    <row r="66" spans="1:6" x14ac:dyDescent="0.25">
      <c r="D66" s="8" t="s">
        <v>24</v>
      </c>
      <c r="E66" s="8"/>
      <c r="F66" s="8"/>
    </row>
  </sheetData>
  <mergeCells count="10">
    <mergeCell ref="A49:G49"/>
    <mergeCell ref="A14:G14"/>
    <mergeCell ref="A19:G19"/>
    <mergeCell ref="F1:G1"/>
    <mergeCell ref="F2:G2"/>
    <mergeCell ref="A4:G4"/>
    <mergeCell ref="A5:G5"/>
    <mergeCell ref="A20:G20"/>
    <mergeCell ref="A33:G33"/>
    <mergeCell ref="A31:G31"/>
  </mergeCells>
  <pageMargins left="0.11811023622047245" right="0.11811023622047245" top="0" bottom="0" header="0" footer="0"/>
  <pageSetup paperSize="9"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topLeftCell="A31" zoomScale="70" zoomScaleNormal="70" workbookViewId="0">
      <selection activeCell="B24" sqref="B24"/>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42" customHeight="1" x14ac:dyDescent="0.25">
      <c r="A14" s="104" t="s">
        <v>328</v>
      </c>
      <c r="B14" s="104"/>
      <c r="C14" s="104"/>
      <c r="D14" s="104"/>
      <c r="E14" s="104"/>
      <c r="F14" s="104"/>
      <c r="G14" s="104"/>
    </row>
    <row r="15" spans="1:7" x14ac:dyDescent="0.25">
      <c r="A15" s="1" t="s">
        <v>199</v>
      </c>
    </row>
    <row r="16" spans="1:7" ht="16.2" customHeight="1" x14ac:dyDescent="0.25">
      <c r="A16" s="1" t="s">
        <v>28</v>
      </c>
    </row>
    <row r="17" spans="1:7" x14ac:dyDescent="0.25">
      <c r="A17" s="1" t="s">
        <v>29</v>
      </c>
    </row>
    <row r="18" spans="1:7" x14ac:dyDescent="0.25">
      <c r="A18" s="1" t="s">
        <v>30</v>
      </c>
    </row>
    <row r="19" spans="1:7" ht="35.25" customHeight="1" x14ac:dyDescent="0.25">
      <c r="A19" s="104" t="s">
        <v>329</v>
      </c>
      <c r="B19" s="104"/>
      <c r="C19" s="104"/>
      <c r="D19" s="104"/>
      <c r="E19" s="104"/>
      <c r="F19" s="104"/>
      <c r="G19" s="104"/>
    </row>
    <row r="20" spans="1:7" ht="44.25" customHeight="1" x14ac:dyDescent="0.25">
      <c r="A20" s="104" t="s">
        <v>330</v>
      </c>
      <c r="B20" s="104"/>
      <c r="C20" s="104"/>
      <c r="D20" s="104"/>
      <c r="E20" s="104"/>
      <c r="F20" s="104"/>
      <c r="G20" s="104"/>
    </row>
    <row r="21" spans="1:7" ht="50.25" customHeight="1" x14ac:dyDescent="0.25">
      <c r="A21" s="2" t="s">
        <v>10</v>
      </c>
      <c r="B21" s="2" t="s">
        <v>11</v>
      </c>
      <c r="C21" s="2" t="s">
        <v>12</v>
      </c>
      <c r="D21" s="2" t="s">
        <v>13</v>
      </c>
      <c r="E21" s="2" t="s">
        <v>14</v>
      </c>
      <c r="F21" s="2" t="s">
        <v>16</v>
      </c>
      <c r="G21" s="2" t="s">
        <v>15</v>
      </c>
    </row>
    <row r="22" spans="1:7" ht="12.75" x14ac:dyDescent="0.2">
      <c r="A22" s="4">
        <v>1</v>
      </c>
      <c r="B22" s="4">
        <v>2</v>
      </c>
      <c r="C22" s="4">
        <v>3</v>
      </c>
      <c r="D22" s="4">
        <v>4</v>
      </c>
      <c r="E22" s="4">
        <v>5</v>
      </c>
      <c r="F22" s="4">
        <v>6</v>
      </c>
      <c r="G22" s="4">
        <v>7</v>
      </c>
    </row>
    <row r="23" spans="1:7" ht="27.75" customHeight="1" x14ac:dyDescent="0.25">
      <c r="A23" s="17" t="s">
        <v>41</v>
      </c>
      <c r="B23" s="9" t="s">
        <v>18</v>
      </c>
      <c r="C23" s="18"/>
      <c r="D23" s="18"/>
      <c r="E23" s="18"/>
      <c r="F23" s="18"/>
      <c r="G23" s="2"/>
    </row>
    <row r="24" spans="1:7" ht="42" customHeight="1" x14ac:dyDescent="0.25">
      <c r="A24" s="28" t="s">
        <v>42</v>
      </c>
      <c r="B24" s="9" t="s">
        <v>18</v>
      </c>
      <c r="C24" s="18">
        <v>2235</v>
      </c>
      <c r="D24" s="18">
        <v>2139</v>
      </c>
      <c r="E24" s="18">
        <f>D24-C24</f>
        <v>-96</v>
      </c>
      <c r="F24" s="18">
        <f>D24/C24*100</f>
        <v>95.704697986577187</v>
      </c>
      <c r="G24" s="2" t="s">
        <v>331</v>
      </c>
    </row>
    <row r="25" spans="1:7" ht="26.4" x14ac:dyDescent="0.25">
      <c r="A25" s="42" t="s">
        <v>17</v>
      </c>
      <c r="B25" s="11" t="s">
        <v>18</v>
      </c>
      <c r="C25" s="12">
        <f>C23+C24</f>
        <v>2235</v>
      </c>
      <c r="D25" s="12">
        <f>D23+D24</f>
        <v>2139</v>
      </c>
      <c r="E25" s="12">
        <f>D25-C25</f>
        <v>-96</v>
      </c>
      <c r="F25" s="12">
        <f>D25/C25*100</f>
        <v>95.704697986577187</v>
      </c>
      <c r="G25" s="11"/>
    </row>
    <row r="26" spans="1:7" ht="27.75" customHeight="1" x14ac:dyDescent="0.25">
      <c r="A26" s="14" t="s">
        <v>19</v>
      </c>
      <c r="B26" s="9"/>
      <c r="C26" s="30"/>
      <c r="D26" s="30"/>
      <c r="E26" s="12"/>
      <c r="F26" s="12"/>
      <c r="G26" s="9"/>
    </row>
    <row r="27" spans="1:7" ht="58.5" customHeight="1" x14ac:dyDescent="0.25">
      <c r="A27" s="14" t="s">
        <v>334</v>
      </c>
      <c r="B27" s="9" t="s">
        <v>175</v>
      </c>
      <c r="C27" s="48">
        <v>5</v>
      </c>
      <c r="D27" s="48">
        <v>5</v>
      </c>
      <c r="E27" s="18">
        <f t="shared" ref="E27" si="0">D27-C27</f>
        <v>0</v>
      </c>
      <c r="F27" s="18">
        <f t="shared" ref="F27" si="1">D27/C27*100</f>
        <v>100</v>
      </c>
      <c r="G27" s="9"/>
    </row>
    <row r="28" spans="1:7" x14ac:dyDescent="0.25">
      <c r="A28" s="6"/>
      <c r="B28" s="7"/>
      <c r="C28" s="7"/>
      <c r="D28" s="7"/>
      <c r="E28" s="7"/>
      <c r="F28" s="7"/>
      <c r="G28" s="7"/>
    </row>
    <row r="29" spans="1:7" ht="53.25" customHeight="1" x14ac:dyDescent="0.25">
      <c r="A29" s="104" t="s">
        <v>332</v>
      </c>
      <c r="B29" s="104"/>
      <c r="C29" s="104"/>
      <c r="D29" s="104"/>
      <c r="E29" s="104"/>
      <c r="F29" s="104"/>
      <c r="G29" s="104"/>
    </row>
    <row r="30" spans="1:7" x14ac:dyDescent="0.25">
      <c r="A30" s="1" t="s">
        <v>20</v>
      </c>
    </row>
    <row r="31" spans="1:7" x14ac:dyDescent="0.25">
      <c r="A31" s="1" t="s">
        <v>33</v>
      </c>
    </row>
    <row r="32" spans="1:7" x14ac:dyDescent="0.25">
      <c r="A32" s="1" t="s">
        <v>30</v>
      </c>
    </row>
    <row r="33" spans="1:7" ht="34.5" customHeight="1" x14ac:dyDescent="0.25">
      <c r="A33" s="104" t="s">
        <v>330</v>
      </c>
      <c r="B33" s="104"/>
      <c r="C33" s="104"/>
      <c r="D33" s="104"/>
      <c r="E33" s="104"/>
      <c r="F33" s="104"/>
      <c r="G33" s="104"/>
    </row>
    <row r="35" spans="1:7" ht="63" customHeight="1" x14ac:dyDescent="0.25">
      <c r="A35" s="2" t="s">
        <v>21</v>
      </c>
      <c r="B35" s="2" t="s">
        <v>11</v>
      </c>
      <c r="C35" s="2" t="s">
        <v>12</v>
      </c>
      <c r="D35" s="2" t="s">
        <v>13</v>
      </c>
      <c r="E35" s="2" t="s">
        <v>14</v>
      </c>
      <c r="F35" s="2" t="s">
        <v>16</v>
      </c>
      <c r="G35" s="2" t="s">
        <v>22</v>
      </c>
    </row>
    <row r="36" spans="1:7" x14ac:dyDescent="0.25">
      <c r="A36" s="4">
        <v>1</v>
      </c>
      <c r="B36" s="4">
        <v>2</v>
      </c>
      <c r="C36" s="4">
        <v>3</v>
      </c>
      <c r="D36" s="4">
        <v>4</v>
      </c>
      <c r="E36" s="4">
        <v>5</v>
      </c>
      <c r="F36" s="4">
        <v>6</v>
      </c>
      <c r="G36" s="4">
        <v>7</v>
      </c>
    </row>
    <row r="37" spans="1:7" ht="27.75" customHeight="1" x14ac:dyDescent="0.25">
      <c r="A37" s="13" t="s">
        <v>333</v>
      </c>
      <c r="B37" s="4" t="s">
        <v>175</v>
      </c>
      <c r="C37" s="43">
        <v>5</v>
      </c>
      <c r="D37" s="43">
        <v>5</v>
      </c>
      <c r="E37" s="4">
        <f>D37-C37</f>
        <v>0</v>
      </c>
      <c r="F37" s="41">
        <f>D37/C37*100</f>
        <v>100</v>
      </c>
      <c r="G37" s="4"/>
    </row>
    <row r="38" spans="1:7" ht="27.75" customHeight="1" x14ac:dyDescent="0.25">
      <c r="A38" s="34"/>
      <c r="B38" s="24"/>
      <c r="C38" s="24"/>
      <c r="D38" s="24"/>
      <c r="E38" s="24"/>
      <c r="F38" s="24"/>
      <c r="G38" s="4"/>
    </row>
    <row r="39" spans="1:7" ht="51.75" customHeight="1" x14ac:dyDescent="0.25">
      <c r="A39" s="2" t="s">
        <v>40</v>
      </c>
      <c r="B39" s="2" t="s">
        <v>11</v>
      </c>
      <c r="C39" s="2" t="s">
        <v>12</v>
      </c>
      <c r="D39" s="2" t="s">
        <v>13</v>
      </c>
      <c r="E39" s="2" t="s">
        <v>14</v>
      </c>
      <c r="F39" s="2" t="s">
        <v>16</v>
      </c>
      <c r="G39" s="2" t="s">
        <v>15</v>
      </c>
    </row>
    <row r="40" spans="1:7" x14ac:dyDescent="0.25">
      <c r="A40" s="3"/>
      <c r="B40" s="21" t="s">
        <v>18</v>
      </c>
      <c r="C40" s="3"/>
      <c r="D40" s="3"/>
      <c r="E40" s="3"/>
      <c r="F40" s="3"/>
      <c r="G40" s="3"/>
    </row>
    <row r="41" spans="1:7" ht="47.25" customHeight="1" x14ac:dyDescent="0.25">
      <c r="A41" s="16" t="s">
        <v>39</v>
      </c>
      <c r="B41" s="11" t="s">
        <v>18</v>
      </c>
      <c r="C41" s="12">
        <v>2235</v>
      </c>
      <c r="D41" s="12">
        <v>2139</v>
      </c>
      <c r="E41" s="12">
        <f>D41-C41</f>
        <v>-96</v>
      </c>
      <c r="F41" s="12">
        <f>D41/C41*100</f>
        <v>95.704697986577187</v>
      </c>
      <c r="G41" s="26" t="s">
        <v>331</v>
      </c>
    </row>
    <row r="43" spans="1:7" x14ac:dyDescent="0.25">
      <c r="C43" s="15"/>
    </row>
    <row r="44" spans="1:7" x14ac:dyDescent="0.25">
      <c r="A44" s="1" t="s">
        <v>405</v>
      </c>
      <c r="D44" s="1" t="s">
        <v>23</v>
      </c>
      <c r="F44" s="1" t="s">
        <v>403</v>
      </c>
    </row>
    <row r="45" spans="1:7" x14ac:dyDescent="0.25">
      <c r="D45" s="8" t="s">
        <v>24</v>
      </c>
      <c r="E45" s="8"/>
      <c r="F45" s="8"/>
    </row>
    <row r="47" spans="1:7" x14ac:dyDescent="0.25">
      <c r="A47" s="1" t="s">
        <v>25</v>
      </c>
      <c r="D47" s="1" t="s">
        <v>23</v>
      </c>
      <c r="F47" s="1" t="s">
        <v>404</v>
      </c>
    </row>
    <row r="48" spans="1:7" x14ac:dyDescent="0.25">
      <c r="D48" s="8" t="s">
        <v>24</v>
      </c>
      <c r="E48" s="8"/>
      <c r="F48" s="8"/>
    </row>
  </sheetData>
  <mergeCells count="9">
    <mergeCell ref="A20:G20"/>
    <mergeCell ref="A33:G33"/>
    <mergeCell ref="A29:G29"/>
    <mergeCell ref="F1:G1"/>
    <mergeCell ref="F2:G2"/>
    <mergeCell ref="A4:G4"/>
    <mergeCell ref="A5:G5"/>
    <mergeCell ref="A14:G14"/>
    <mergeCell ref="A19:G19"/>
  </mergeCells>
  <pageMargins left="0.11811023622047245" right="0.11811023622047245" top="0" bottom="0" header="0" footer="0"/>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topLeftCell="A28" zoomScale="70" zoomScaleNormal="70" workbookViewId="0">
      <selection activeCell="B24" sqref="B24"/>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42" customHeight="1" x14ac:dyDescent="0.25">
      <c r="A14" s="104" t="s">
        <v>335</v>
      </c>
      <c r="B14" s="104"/>
      <c r="C14" s="104"/>
      <c r="D14" s="104"/>
      <c r="E14" s="104"/>
      <c r="F14" s="104"/>
      <c r="G14" s="104"/>
    </row>
    <row r="15" spans="1:7" x14ac:dyDescent="0.25">
      <c r="A15" s="1" t="s">
        <v>336</v>
      </c>
    </row>
    <row r="16" spans="1:7" ht="27" customHeight="1" x14ac:dyDescent="0.25">
      <c r="A16" s="111" t="s">
        <v>99</v>
      </c>
      <c r="B16" s="111"/>
      <c r="C16" s="111"/>
      <c r="D16" s="111"/>
      <c r="E16" s="111"/>
      <c r="F16" s="111"/>
      <c r="G16" s="111"/>
    </row>
    <row r="17" spans="1:7" x14ac:dyDescent="0.25">
      <c r="A17" s="1" t="s">
        <v>29</v>
      </c>
    </row>
    <row r="18" spans="1:7" x14ac:dyDescent="0.25">
      <c r="A18" s="1" t="s">
        <v>30</v>
      </c>
    </row>
    <row r="19" spans="1:7" ht="35.25" customHeight="1" x14ac:dyDescent="0.25">
      <c r="A19" s="104" t="s">
        <v>337</v>
      </c>
      <c r="B19" s="104"/>
      <c r="C19" s="104"/>
      <c r="D19" s="104"/>
      <c r="E19" s="104"/>
      <c r="F19" s="104"/>
      <c r="G19" s="104"/>
    </row>
    <row r="20" spans="1:7" ht="44.25" customHeight="1" x14ac:dyDescent="0.25">
      <c r="A20" s="104" t="s">
        <v>341</v>
      </c>
      <c r="B20" s="104"/>
      <c r="C20" s="104"/>
      <c r="D20" s="104"/>
      <c r="E20" s="104"/>
      <c r="F20" s="104"/>
      <c r="G20" s="104"/>
    </row>
    <row r="21" spans="1:7" ht="50.25" customHeight="1" x14ac:dyDescent="0.25">
      <c r="A21" s="2" t="s">
        <v>10</v>
      </c>
      <c r="B21" s="2" t="s">
        <v>11</v>
      </c>
      <c r="C21" s="2" t="s">
        <v>12</v>
      </c>
      <c r="D21" s="2" t="s">
        <v>13</v>
      </c>
      <c r="E21" s="2" t="s">
        <v>14</v>
      </c>
      <c r="F21" s="2" t="s">
        <v>16</v>
      </c>
      <c r="G21" s="2" t="s">
        <v>15</v>
      </c>
    </row>
    <row r="22" spans="1:7" ht="12.75" x14ac:dyDescent="0.2">
      <c r="A22" s="4">
        <v>1</v>
      </c>
      <c r="B22" s="4">
        <v>2</v>
      </c>
      <c r="C22" s="4">
        <v>3</v>
      </c>
      <c r="D22" s="4">
        <v>4</v>
      </c>
      <c r="E22" s="4">
        <v>5</v>
      </c>
      <c r="F22" s="4">
        <v>6</v>
      </c>
      <c r="G22" s="4">
        <v>7</v>
      </c>
    </row>
    <row r="23" spans="1:7" ht="27.75" customHeight="1" x14ac:dyDescent="0.25">
      <c r="A23" s="17" t="s">
        <v>41</v>
      </c>
      <c r="B23" s="9" t="s">
        <v>18</v>
      </c>
      <c r="C23" s="18">
        <v>4365</v>
      </c>
      <c r="D23" s="18">
        <v>4365</v>
      </c>
      <c r="E23" s="18">
        <f>D23-C23</f>
        <v>0</v>
      </c>
      <c r="F23" s="18">
        <f>D23/C23*100</f>
        <v>100</v>
      </c>
      <c r="G23" s="2"/>
    </row>
    <row r="24" spans="1:7" ht="25.8" customHeight="1" x14ac:dyDescent="0.25">
      <c r="A24" s="28" t="s">
        <v>42</v>
      </c>
      <c r="B24" s="9" t="s">
        <v>18</v>
      </c>
      <c r="C24" s="18"/>
      <c r="D24" s="18"/>
      <c r="E24" s="18"/>
      <c r="F24" s="18"/>
      <c r="G24" s="2"/>
    </row>
    <row r="25" spans="1:7" ht="33" customHeight="1" x14ac:dyDescent="0.25">
      <c r="A25" s="42" t="s">
        <v>17</v>
      </c>
      <c r="B25" s="11" t="s">
        <v>18</v>
      </c>
      <c r="C25" s="12">
        <f>C23+C24</f>
        <v>4365</v>
      </c>
      <c r="D25" s="12">
        <f>D23+D24</f>
        <v>4365</v>
      </c>
      <c r="E25" s="12">
        <f>D25-C25</f>
        <v>0</v>
      </c>
      <c r="F25" s="12">
        <f>D25/C25*100</f>
        <v>100</v>
      </c>
      <c r="G25" s="11"/>
    </row>
    <row r="26" spans="1:7" ht="44.25" customHeight="1" x14ac:dyDescent="0.25">
      <c r="A26" s="14" t="s">
        <v>19</v>
      </c>
      <c r="B26" s="9"/>
      <c r="C26" s="30" t="s">
        <v>338</v>
      </c>
      <c r="D26" s="30" t="s">
        <v>339</v>
      </c>
      <c r="E26" s="12"/>
      <c r="F26" s="12"/>
      <c r="G26" s="9"/>
    </row>
    <row r="27" spans="1:7" ht="11.4" customHeight="1" x14ac:dyDescent="0.2">
      <c r="A27" s="14"/>
      <c r="B27" s="9"/>
      <c r="C27" s="30"/>
      <c r="D27" s="30"/>
      <c r="E27" s="18"/>
      <c r="F27" s="18"/>
      <c r="G27" s="9"/>
    </row>
    <row r="28" spans="1:7" ht="12.75" x14ac:dyDescent="0.2">
      <c r="A28" s="6"/>
      <c r="B28" s="7"/>
      <c r="C28" s="7"/>
      <c r="D28" s="7"/>
      <c r="E28" s="7"/>
      <c r="F28" s="7"/>
      <c r="G28" s="7"/>
    </row>
    <row r="29" spans="1:7" ht="33" customHeight="1" x14ac:dyDescent="0.25">
      <c r="A29" s="104" t="s">
        <v>340</v>
      </c>
      <c r="B29" s="104"/>
      <c r="C29" s="104"/>
      <c r="D29" s="104"/>
      <c r="E29" s="104"/>
      <c r="F29" s="104"/>
      <c r="G29" s="104"/>
    </row>
    <row r="30" spans="1:7" x14ac:dyDescent="0.25">
      <c r="A30" s="1" t="s">
        <v>20</v>
      </c>
    </row>
    <row r="31" spans="1:7" ht="26.25" customHeight="1" x14ac:dyDescent="0.25">
      <c r="A31" s="111" t="s">
        <v>99</v>
      </c>
      <c r="B31" s="111"/>
      <c r="C31" s="111"/>
      <c r="D31" s="111"/>
      <c r="E31" s="111"/>
      <c r="F31" s="111"/>
      <c r="G31" s="111"/>
    </row>
    <row r="32" spans="1:7" x14ac:dyDescent="0.25">
      <c r="A32" s="1" t="s">
        <v>30</v>
      </c>
    </row>
    <row r="33" spans="1:7" ht="34.5" customHeight="1" x14ac:dyDescent="0.25">
      <c r="A33" s="104" t="s">
        <v>341</v>
      </c>
      <c r="B33" s="104"/>
      <c r="C33" s="104"/>
      <c r="D33" s="104"/>
      <c r="E33" s="104"/>
      <c r="F33" s="104"/>
      <c r="G33" s="104"/>
    </row>
    <row r="35" spans="1:7" ht="63" customHeight="1" x14ac:dyDescent="0.25">
      <c r="A35" s="2" t="s">
        <v>21</v>
      </c>
      <c r="B35" s="2" t="s">
        <v>11</v>
      </c>
      <c r="C35" s="2" t="s">
        <v>12</v>
      </c>
      <c r="D35" s="2" t="s">
        <v>13</v>
      </c>
      <c r="E35" s="2" t="s">
        <v>14</v>
      </c>
      <c r="F35" s="2" t="s">
        <v>16</v>
      </c>
      <c r="G35" s="2" t="s">
        <v>22</v>
      </c>
    </row>
    <row r="36" spans="1:7" x14ac:dyDescent="0.25">
      <c r="A36" s="4">
        <v>1</v>
      </c>
      <c r="B36" s="4">
        <v>2</v>
      </c>
      <c r="C36" s="4">
        <v>3</v>
      </c>
      <c r="D36" s="4">
        <v>4</v>
      </c>
      <c r="E36" s="4">
        <v>5</v>
      </c>
      <c r="F36" s="4">
        <v>6</v>
      </c>
      <c r="G36" s="4">
        <v>7</v>
      </c>
    </row>
    <row r="37" spans="1:7" ht="27.75" customHeight="1" x14ac:dyDescent="0.25">
      <c r="A37" s="13" t="s">
        <v>342</v>
      </c>
      <c r="B37" s="4" t="s">
        <v>175</v>
      </c>
      <c r="C37" s="43">
        <v>1</v>
      </c>
      <c r="D37" s="43">
        <v>1</v>
      </c>
      <c r="E37" s="4">
        <f>D37-C37</f>
        <v>0</v>
      </c>
      <c r="F37" s="41">
        <f>D37/C37*100</f>
        <v>100</v>
      </c>
      <c r="G37" s="4"/>
    </row>
    <row r="38" spans="1:7" ht="27.75" customHeight="1" x14ac:dyDescent="0.25">
      <c r="A38" s="34"/>
      <c r="B38" s="24"/>
      <c r="C38" s="24"/>
      <c r="D38" s="24"/>
      <c r="E38" s="24"/>
      <c r="F38" s="24"/>
      <c r="G38" s="4"/>
    </row>
    <row r="39" spans="1:7" ht="51.75" customHeight="1" x14ac:dyDescent="0.25">
      <c r="A39" s="2" t="s">
        <v>40</v>
      </c>
      <c r="B39" s="2" t="s">
        <v>11</v>
      </c>
      <c r="C39" s="2" t="s">
        <v>12</v>
      </c>
      <c r="D39" s="2" t="s">
        <v>13</v>
      </c>
      <c r="E39" s="2" t="s">
        <v>14</v>
      </c>
      <c r="F39" s="2" t="s">
        <v>16</v>
      </c>
      <c r="G39" s="2" t="s">
        <v>15</v>
      </c>
    </row>
    <row r="40" spans="1:7" x14ac:dyDescent="0.25">
      <c r="A40" s="3"/>
      <c r="B40" s="21" t="s">
        <v>18</v>
      </c>
      <c r="C40" s="3"/>
      <c r="D40" s="3"/>
      <c r="E40" s="3"/>
      <c r="F40" s="3"/>
      <c r="G40" s="3"/>
    </row>
    <row r="41" spans="1:7" x14ac:dyDescent="0.25">
      <c r="A41" s="3"/>
      <c r="B41" s="21" t="s">
        <v>18</v>
      </c>
      <c r="C41" s="3"/>
      <c r="D41" s="3"/>
      <c r="E41" s="3"/>
      <c r="F41" s="3"/>
      <c r="G41" s="3"/>
    </row>
    <row r="42" spans="1:7" ht="47.25" customHeight="1" x14ac:dyDescent="0.25">
      <c r="A42" s="16" t="s">
        <v>39</v>
      </c>
      <c r="B42" s="11" t="s">
        <v>18</v>
      </c>
      <c r="C42" s="12">
        <v>4365</v>
      </c>
      <c r="D42" s="12">
        <v>4365</v>
      </c>
      <c r="E42" s="12">
        <f>D42-C42</f>
        <v>0</v>
      </c>
      <c r="F42" s="12">
        <f>D42/C42*100</f>
        <v>100</v>
      </c>
      <c r="G42" s="26"/>
    </row>
    <row r="44" spans="1:7" x14ac:dyDescent="0.25">
      <c r="A44" s="1" t="s">
        <v>405</v>
      </c>
      <c r="D44" s="1" t="s">
        <v>23</v>
      </c>
      <c r="F44" s="1" t="s">
        <v>403</v>
      </c>
    </row>
    <row r="45" spans="1:7" x14ac:dyDescent="0.25">
      <c r="D45" s="8" t="s">
        <v>24</v>
      </c>
      <c r="E45" s="8"/>
      <c r="F45" s="8"/>
    </row>
    <row r="47" spans="1:7" x14ac:dyDescent="0.25">
      <c r="A47" s="1" t="s">
        <v>25</v>
      </c>
      <c r="D47" s="1" t="s">
        <v>23</v>
      </c>
      <c r="F47" s="1" t="s">
        <v>404</v>
      </c>
    </row>
    <row r="48" spans="1:7" x14ac:dyDescent="0.25">
      <c r="D48" s="8" t="s">
        <v>24</v>
      </c>
      <c r="E48" s="8"/>
      <c r="F48" s="8"/>
    </row>
  </sheetData>
  <mergeCells count="11">
    <mergeCell ref="F1:G1"/>
    <mergeCell ref="F2:G2"/>
    <mergeCell ref="A4:G4"/>
    <mergeCell ref="A5:G5"/>
    <mergeCell ref="A14:G14"/>
    <mergeCell ref="A20:G20"/>
    <mergeCell ref="A29:G29"/>
    <mergeCell ref="A33:G33"/>
    <mergeCell ref="A16:G16"/>
    <mergeCell ref="A31:G31"/>
    <mergeCell ref="A19:G19"/>
  </mergeCells>
  <pageMargins left="0.11811023622047245" right="0.11811023622047245" top="0" bottom="0" header="0" footer="0"/>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5"/>
  <sheetViews>
    <sheetView topLeftCell="A45" zoomScale="70" zoomScaleNormal="70" workbookViewId="0">
      <selection activeCell="D65" sqref="D65"/>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31.5" customHeight="1" x14ac:dyDescent="0.25">
      <c r="A14" s="104" t="s">
        <v>59</v>
      </c>
      <c r="B14" s="104"/>
      <c r="C14" s="104"/>
      <c r="D14" s="104"/>
      <c r="E14" s="104"/>
      <c r="F14" s="104"/>
      <c r="G14" s="104"/>
    </row>
    <row r="15" spans="1:7" x14ac:dyDescent="0.25">
      <c r="A15" s="1" t="s">
        <v>197</v>
      </c>
    </row>
    <row r="16" spans="1:7" x14ac:dyDescent="0.25">
      <c r="A16" s="1" t="s">
        <v>28</v>
      </c>
    </row>
    <row r="17" spans="1:7" x14ac:dyDescent="0.25">
      <c r="A17" s="1" t="s">
        <v>29</v>
      </c>
    </row>
    <row r="18" spans="1:7" x14ac:dyDescent="0.25">
      <c r="A18" s="1" t="s">
        <v>30</v>
      </c>
    </row>
    <row r="19" spans="1:7" ht="35.25" customHeight="1" x14ac:dyDescent="0.25">
      <c r="A19" s="104" t="s">
        <v>60</v>
      </c>
      <c r="B19" s="104"/>
      <c r="C19" s="104"/>
      <c r="D19" s="104"/>
      <c r="E19" s="104"/>
      <c r="F19" s="104"/>
      <c r="G19" s="104"/>
    </row>
    <row r="20" spans="1:7" ht="31.5" customHeight="1" x14ac:dyDescent="0.25">
      <c r="A20" s="104" t="s">
        <v>66</v>
      </c>
      <c r="B20" s="104"/>
      <c r="C20" s="104"/>
      <c r="D20" s="104"/>
      <c r="E20" s="104"/>
      <c r="F20" s="104"/>
      <c r="G20" s="104"/>
    </row>
    <row r="21" spans="1:7" ht="50.25" customHeight="1" x14ac:dyDescent="0.25">
      <c r="A21" s="2" t="s">
        <v>10</v>
      </c>
      <c r="B21" s="2" t="s">
        <v>11</v>
      </c>
      <c r="C21" s="2" t="s">
        <v>12</v>
      </c>
      <c r="D21" s="2" t="s">
        <v>13</v>
      </c>
      <c r="E21" s="2" t="s">
        <v>14</v>
      </c>
      <c r="F21" s="2" t="s">
        <v>16</v>
      </c>
      <c r="G21" s="2" t="s">
        <v>15</v>
      </c>
    </row>
    <row r="22" spans="1:7" ht="12.75" x14ac:dyDescent="0.2">
      <c r="A22" s="4">
        <v>1</v>
      </c>
      <c r="B22" s="4">
        <v>2</v>
      </c>
      <c r="C22" s="4">
        <v>3</v>
      </c>
      <c r="D22" s="4">
        <v>4</v>
      </c>
      <c r="E22" s="4">
        <v>5</v>
      </c>
      <c r="F22" s="4">
        <v>6</v>
      </c>
      <c r="G22" s="4">
        <v>7</v>
      </c>
    </row>
    <row r="23" spans="1:7" ht="27.75" customHeight="1" x14ac:dyDescent="0.25">
      <c r="A23" s="17" t="s">
        <v>41</v>
      </c>
      <c r="B23" s="9" t="s">
        <v>18</v>
      </c>
      <c r="C23" s="18">
        <v>99124</v>
      </c>
      <c r="D23" s="18">
        <v>99124</v>
      </c>
      <c r="E23" s="18">
        <f>D23-C23</f>
        <v>0</v>
      </c>
      <c r="F23" s="18">
        <f>D23/C23*100</f>
        <v>100</v>
      </c>
      <c r="G23" s="9"/>
    </row>
    <row r="24" spans="1:7" x14ac:dyDescent="0.25">
      <c r="A24" s="17" t="s">
        <v>42</v>
      </c>
      <c r="B24" s="9" t="s">
        <v>18</v>
      </c>
      <c r="C24" s="18">
        <v>372467</v>
      </c>
      <c r="D24" s="18">
        <v>372467</v>
      </c>
      <c r="E24" s="18">
        <f>D24-C24</f>
        <v>0</v>
      </c>
      <c r="F24" s="18">
        <f>D24/C24*100</f>
        <v>100</v>
      </c>
      <c r="G24" s="9"/>
    </row>
    <row r="25" spans="1:7" ht="26.4" x14ac:dyDescent="0.25">
      <c r="A25" s="42" t="s">
        <v>17</v>
      </c>
      <c r="B25" s="11" t="s">
        <v>18</v>
      </c>
      <c r="C25" s="12">
        <f>C23+C24</f>
        <v>471591</v>
      </c>
      <c r="D25" s="12">
        <f>D23+D24</f>
        <v>471591</v>
      </c>
      <c r="E25" s="12">
        <f>D25-C25</f>
        <v>0</v>
      </c>
      <c r="F25" s="12">
        <f>D25/C25*100</f>
        <v>100</v>
      </c>
      <c r="G25" s="11"/>
    </row>
    <row r="26" spans="1:7" ht="121.8" customHeight="1" x14ac:dyDescent="0.25">
      <c r="A26" s="14" t="s">
        <v>19</v>
      </c>
      <c r="B26" s="9"/>
      <c r="C26" s="14" t="s">
        <v>61</v>
      </c>
      <c r="D26" s="14" t="s">
        <v>62</v>
      </c>
      <c r="E26" s="9"/>
      <c r="F26" s="9"/>
      <c r="G26" s="9"/>
    </row>
    <row r="27" spans="1:7" ht="12.75" x14ac:dyDescent="0.2">
      <c r="A27" s="5"/>
      <c r="B27" s="9"/>
      <c r="C27" s="9"/>
      <c r="D27" s="9"/>
      <c r="E27" s="9"/>
      <c r="F27" s="9"/>
      <c r="G27" s="9"/>
    </row>
    <row r="28" spans="1:7" ht="12.75" x14ac:dyDescent="0.2">
      <c r="A28" s="6"/>
      <c r="B28" s="7"/>
      <c r="C28" s="7"/>
      <c r="D28" s="7"/>
      <c r="E28" s="7"/>
      <c r="F28" s="7"/>
      <c r="G28" s="7"/>
    </row>
    <row r="29" spans="1:7" hidden="1" x14ac:dyDescent="0.25">
      <c r="A29" s="1" t="s">
        <v>63</v>
      </c>
    </row>
    <row r="30" spans="1:7" hidden="1" x14ac:dyDescent="0.25">
      <c r="A30" s="1" t="s">
        <v>20</v>
      </c>
    </row>
    <row r="31" spans="1:7" ht="29.25" hidden="1" customHeight="1" x14ac:dyDescent="0.25">
      <c r="A31" s="109" t="s">
        <v>129</v>
      </c>
      <c r="B31" s="109"/>
      <c r="C31" s="109"/>
      <c r="D31" s="109"/>
      <c r="E31" s="109"/>
      <c r="F31" s="109"/>
      <c r="G31" s="109"/>
    </row>
    <row r="32" spans="1:7" hidden="1" x14ac:dyDescent="0.25">
      <c r="A32" s="1" t="s">
        <v>30</v>
      </c>
    </row>
    <row r="33" spans="1:7" s="22" customFormat="1" ht="24.75" hidden="1" customHeight="1" x14ac:dyDescent="0.3">
      <c r="A33" s="104" t="s">
        <v>101</v>
      </c>
      <c r="B33" s="104"/>
      <c r="C33" s="104"/>
      <c r="D33" s="104"/>
      <c r="E33" s="104"/>
      <c r="F33" s="104"/>
      <c r="G33" s="104"/>
    </row>
    <row r="34" spans="1:7" hidden="1" x14ac:dyDescent="0.25"/>
    <row r="35" spans="1:7" ht="59.25" hidden="1" customHeight="1" x14ac:dyDescent="0.25">
      <c r="A35" s="2" t="s">
        <v>21</v>
      </c>
      <c r="B35" s="2" t="s">
        <v>11</v>
      </c>
      <c r="C35" s="2" t="s">
        <v>12</v>
      </c>
      <c r="D35" s="2" t="s">
        <v>13</v>
      </c>
      <c r="E35" s="2" t="s">
        <v>14</v>
      </c>
      <c r="F35" s="2" t="s">
        <v>16</v>
      </c>
      <c r="G35" s="2" t="s">
        <v>22</v>
      </c>
    </row>
    <row r="36" spans="1:7" hidden="1" x14ac:dyDescent="0.25">
      <c r="A36" s="4">
        <v>1</v>
      </c>
      <c r="B36" s="4">
        <v>2</v>
      </c>
      <c r="C36" s="4">
        <v>3</v>
      </c>
      <c r="D36" s="4">
        <v>4</v>
      </c>
      <c r="E36" s="4">
        <v>5</v>
      </c>
      <c r="F36" s="4">
        <v>6</v>
      </c>
      <c r="G36" s="4">
        <v>7</v>
      </c>
    </row>
    <row r="37" spans="1:7" ht="20.399999999999999" hidden="1" x14ac:dyDescent="0.25">
      <c r="A37" s="13" t="s">
        <v>43</v>
      </c>
      <c r="B37" s="19" t="s">
        <v>18</v>
      </c>
      <c r="C37" s="20">
        <v>9037</v>
      </c>
      <c r="D37" s="20">
        <v>9037</v>
      </c>
      <c r="E37" s="20">
        <f>D37-C37</f>
        <v>0</v>
      </c>
      <c r="F37" s="20">
        <f>D37/C37*100</f>
        <v>100</v>
      </c>
      <c r="G37" s="13"/>
    </row>
    <row r="38" spans="1:7" ht="30.6" hidden="1" x14ac:dyDescent="0.25">
      <c r="A38" s="13" t="s">
        <v>56</v>
      </c>
      <c r="B38" s="19" t="s">
        <v>18</v>
      </c>
      <c r="C38" s="20">
        <v>2500</v>
      </c>
      <c r="D38" s="20">
        <v>2500</v>
      </c>
      <c r="E38" s="20">
        <f t="shared" ref="E38:E40" si="0">D38-C38</f>
        <v>0</v>
      </c>
      <c r="F38" s="20">
        <f t="shared" ref="F38:F40" si="1">D38/C38*100</f>
        <v>100</v>
      </c>
      <c r="G38" s="13"/>
    </row>
    <row r="39" spans="1:7" ht="67.8" hidden="1" customHeight="1" x14ac:dyDescent="0.25">
      <c r="A39" s="13" t="s">
        <v>58</v>
      </c>
      <c r="B39" s="19" t="s">
        <v>285</v>
      </c>
      <c r="C39" s="23"/>
      <c r="D39" s="23"/>
      <c r="E39" s="20">
        <f t="shared" si="0"/>
        <v>0</v>
      </c>
      <c r="F39" s="20" t="e">
        <f t="shared" si="1"/>
        <v>#DIV/0!</v>
      </c>
      <c r="G39" s="13"/>
    </row>
    <row r="40" spans="1:7" ht="40.799999999999997" hidden="1" x14ac:dyDescent="0.25">
      <c r="A40" s="13" t="s">
        <v>64</v>
      </c>
      <c r="B40" s="19" t="s">
        <v>18</v>
      </c>
      <c r="C40" s="20">
        <v>54228</v>
      </c>
      <c r="D40" s="20">
        <v>54228</v>
      </c>
      <c r="E40" s="20">
        <f t="shared" si="0"/>
        <v>0</v>
      </c>
      <c r="F40" s="20">
        <f t="shared" si="1"/>
        <v>100</v>
      </c>
      <c r="G40" s="13"/>
    </row>
    <row r="41" spans="1:7" ht="55.5" hidden="1" customHeight="1" x14ac:dyDescent="0.25">
      <c r="A41" s="2" t="s">
        <v>40</v>
      </c>
      <c r="B41" s="2" t="s">
        <v>11</v>
      </c>
      <c r="C41" s="2" t="s">
        <v>12</v>
      </c>
      <c r="D41" s="2" t="s">
        <v>13</v>
      </c>
      <c r="E41" s="2" t="s">
        <v>14</v>
      </c>
      <c r="F41" s="2" t="s">
        <v>16</v>
      </c>
      <c r="G41" s="2" t="s">
        <v>15</v>
      </c>
    </row>
    <row r="42" spans="1:7" hidden="1" x14ac:dyDescent="0.25">
      <c r="A42" s="3"/>
      <c r="B42" s="21" t="s">
        <v>18</v>
      </c>
      <c r="C42" s="3"/>
      <c r="D42" s="3"/>
      <c r="E42" s="3"/>
      <c r="F42" s="3"/>
      <c r="G42" s="3"/>
    </row>
    <row r="43" spans="1:7" hidden="1" x14ac:dyDescent="0.25">
      <c r="A43" s="3"/>
      <c r="B43" s="21" t="s">
        <v>18</v>
      </c>
      <c r="C43" s="3"/>
      <c r="D43" s="3"/>
      <c r="E43" s="3"/>
      <c r="F43" s="3"/>
      <c r="G43" s="3"/>
    </row>
    <row r="44" spans="1:7" ht="26.4" hidden="1" x14ac:dyDescent="0.25">
      <c r="A44" s="16" t="s">
        <v>39</v>
      </c>
      <c r="B44" s="11" t="s">
        <v>18</v>
      </c>
      <c r="C44" s="12">
        <v>99124</v>
      </c>
      <c r="D44" s="12">
        <v>99124</v>
      </c>
      <c r="E44" s="12">
        <f>D44-C44</f>
        <v>0</v>
      </c>
      <c r="F44" s="12">
        <f>D44/C44*100</f>
        <v>100</v>
      </c>
      <c r="G44" s="3"/>
    </row>
    <row r="45" spans="1:7" x14ac:dyDescent="0.25">
      <c r="A45" s="1" t="s">
        <v>65</v>
      </c>
    </row>
    <row r="46" spans="1:7" x14ac:dyDescent="0.25">
      <c r="A46" s="1" t="s">
        <v>20</v>
      </c>
    </row>
    <row r="47" spans="1:7" x14ac:dyDescent="0.25">
      <c r="A47" s="1" t="s">
        <v>33</v>
      </c>
    </row>
    <row r="48" spans="1:7" x14ac:dyDescent="0.25">
      <c r="A48" s="1" t="s">
        <v>30</v>
      </c>
    </row>
    <row r="49" spans="1:7" ht="22.5" customHeight="1" x14ac:dyDescent="0.25">
      <c r="A49" s="104" t="s">
        <v>67</v>
      </c>
      <c r="B49" s="104"/>
      <c r="C49" s="104"/>
      <c r="D49" s="104"/>
      <c r="E49" s="104"/>
      <c r="F49" s="104"/>
      <c r="G49" s="104"/>
    </row>
    <row r="51" spans="1:7" ht="63" customHeight="1" x14ac:dyDescent="0.25">
      <c r="A51" s="2" t="s">
        <v>21</v>
      </c>
      <c r="B51" s="2" t="s">
        <v>11</v>
      </c>
      <c r="C51" s="2" t="s">
        <v>12</v>
      </c>
      <c r="D51" s="2" t="s">
        <v>13</v>
      </c>
      <c r="E51" s="2" t="s">
        <v>14</v>
      </c>
      <c r="F51" s="2" t="s">
        <v>16</v>
      </c>
      <c r="G51" s="2" t="s">
        <v>22</v>
      </c>
    </row>
    <row r="52" spans="1:7" x14ac:dyDescent="0.25">
      <c r="A52" s="4">
        <v>1</v>
      </c>
      <c r="B52" s="4">
        <v>2</v>
      </c>
      <c r="C52" s="4">
        <v>3</v>
      </c>
      <c r="D52" s="4">
        <v>4</v>
      </c>
      <c r="E52" s="4">
        <v>5</v>
      </c>
      <c r="F52" s="4">
        <v>6</v>
      </c>
      <c r="G52" s="4">
        <v>7</v>
      </c>
    </row>
    <row r="53" spans="1:7" ht="39.6" x14ac:dyDescent="0.25">
      <c r="A53" s="28" t="s">
        <v>68</v>
      </c>
      <c r="B53" s="9" t="s">
        <v>69</v>
      </c>
      <c r="C53" s="9">
        <v>6.58</v>
      </c>
      <c r="D53" s="44">
        <v>6.79</v>
      </c>
      <c r="E53" s="9">
        <f>D53-C53</f>
        <v>0.20999999999999996</v>
      </c>
      <c r="F53" s="18">
        <f>D53/C53*100</f>
        <v>103.19148936170212</v>
      </c>
      <c r="G53" s="9"/>
    </row>
    <row r="54" spans="1:7" ht="17.399999999999999" customHeight="1" x14ac:dyDescent="0.25">
      <c r="A54" s="28" t="s">
        <v>70</v>
      </c>
      <c r="B54" s="9" t="s">
        <v>36</v>
      </c>
      <c r="C54" s="9">
        <v>12000</v>
      </c>
      <c r="D54" s="44">
        <v>12107</v>
      </c>
      <c r="E54" s="9">
        <f t="shared" ref="E54" si="2">D54-C54</f>
        <v>107</v>
      </c>
      <c r="F54" s="18">
        <f t="shared" ref="F54" si="3">D54/C54*100</f>
        <v>100.89166666666667</v>
      </c>
      <c r="G54" s="9"/>
    </row>
    <row r="55" spans="1:7" x14ac:dyDescent="0.25">
      <c r="A55" s="13"/>
      <c r="B55" s="4"/>
      <c r="C55" s="4"/>
      <c r="D55" s="24"/>
      <c r="E55" s="4"/>
      <c r="F55" s="4"/>
      <c r="G55" s="4"/>
    </row>
    <row r="56" spans="1:7" ht="51.75" customHeight="1" x14ac:dyDescent="0.25">
      <c r="A56" s="2" t="s">
        <v>40</v>
      </c>
      <c r="B56" s="2" t="s">
        <v>11</v>
      </c>
      <c r="C56" s="2" t="s">
        <v>12</v>
      </c>
      <c r="D56" s="2" t="s">
        <v>13</v>
      </c>
      <c r="E56" s="2" t="s">
        <v>14</v>
      </c>
      <c r="F56" s="2" t="s">
        <v>16</v>
      </c>
      <c r="G56" s="2" t="s">
        <v>15</v>
      </c>
    </row>
    <row r="57" spans="1:7" x14ac:dyDescent="0.25">
      <c r="A57" s="3"/>
      <c r="B57" s="21" t="s">
        <v>18</v>
      </c>
      <c r="C57" s="3"/>
      <c r="D57" s="3"/>
      <c r="E57" s="3"/>
      <c r="F57" s="3"/>
      <c r="G57" s="3"/>
    </row>
    <row r="58" spans="1:7" x14ac:dyDescent="0.25">
      <c r="A58" s="3"/>
      <c r="B58" s="21" t="s">
        <v>18</v>
      </c>
      <c r="C58" s="3"/>
      <c r="D58" s="3"/>
      <c r="E58" s="3"/>
      <c r="F58" s="3"/>
      <c r="G58" s="3"/>
    </row>
    <row r="59" spans="1:7" ht="26.4" x14ac:dyDescent="0.25">
      <c r="A59" s="16" t="s">
        <v>39</v>
      </c>
      <c r="B59" s="11" t="s">
        <v>18</v>
      </c>
      <c r="C59" s="12">
        <v>372467</v>
      </c>
      <c r="D59" s="12">
        <v>372467</v>
      </c>
      <c r="E59" s="12">
        <f>D59-C59</f>
        <v>0</v>
      </c>
      <c r="F59" s="12">
        <f>D59/C59*100</f>
        <v>100</v>
      </c>
      <c r="G59" s="12"/>
    </row>
    <row r="61" spans="1:7" x14ac:dyDescent="0.25">
      <c r="A61" s="1" t="s">
        <v>405</v>
      </c>
      <c r="D61" s="1" t="s">
        <v>23</v>
      </c>
      <c r="F61" s="1" t="s">
        <v>403</v>
      </c>
    </row>
    <row r="62" spans="1:7" x14ac:dyDescent="0.25">
      <c r="D62" s="8" t="s">
        <v>24</v>
      </c>
      <c r="E62" s="8"/>
      <c r="F62" s="8"/>
    </row>
    <row r="64" spans="1:7" x14ac:dyDescent="0.25">
      <c r="A64" s="1" t="s">
        <v>25</v>
      </c>
      <c r="D64" s="1" t="s">
        <v>23</v>
      </c>
      <c r="F64" s="1" t="s">
        <v>404</v>
      </c>
    </row>
    <row r="65" spans="4:6" x14ac:dyDescent="0.25">
      <c r="D65" s="8"/>
      <c r="E65" s="8"/>
      <c r="F65" s="8"/>
    </row>
  </sheetData>
  <mergeCells count="10">
    <mergeCell ref="A20:G20"/>
    <mergeCell ref="A33:G33"/>
    <mergeCell ref="A49:G49"/>
    <mergeCell ref="F1:G1"/>
    <mergeCell ref="F2:G2"/>
    <mergeCell ref="A4:G4"/>
    <mergeCell ref="A5:G5"/>
    <mergeCell ref="A14:G14"/>
    <mergeCell ref="A19:G19"/>
    <mergeCell ref="A31:G31"/>
  </mergeCells>
  <pageMargins left="0.11811023622047245" right="0.11811023622047245" top="0" bottom="0" header="0" footer="0"/>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topLeftCell="A49" zoomScale="70" zoomScaleNormal="70" workbookViewId="0">
      <selection activeCell="A63" sqref="A63:XFD67"/>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31.5" customHeight="1" x14ac:dyDescent="0.25">
      <c r="A14" s="104" t="s">
        <v>71</v>
      </c>
      <c r="B14" s="104"/>
      <c r="C14" s="104"/>
      <c r="D14" s="104"/>
      <c r="E14" s="104"/>
      <c r="F14" s="104"/>
      <c r="G14" s="104"/>
    </row>
    <row r="15" spans="1:7" x14ac:dyDescent="0.25">
      <c r="A15" s="1" t="s">
        <v>197</v>
      </c>
    </row>
    <row r="16" spans="1:7" x14ac:dyDescent="0.25">
      <c r="A16" s="1" t="s">
        <v>28</v>
      </c>
    </row>
    <row r="17" spans="1:7" x14ac:dyDescent="0.25">
      <c r="A17" s="1" t="s">
        <v>29</v>
      </c>
    </row>
    <row r="18" spans="1:7" x14ac:dyDescent="0.25">
      <c r="A18" s="1" t="s">
        <v>30</v>
      </c>
    </row>
    <row r="19" spans="1:7" ht="35.25" customHeight="1" x14ac:dyDescent="0.25">
      <c r="A19" s="104" t="s">
        <v>72</v>
      </c>
      <c r="B19" s="104"/>
      <c r="C19" s="104"/>
      <c r="D19" s="104"/>
      <c r="E19" s="104"/>
      <c r="F19" s="104"/>
      <c r="G19" s="104"/>
    </row>
    <row r="20" spans="1:7" ht="39.75" customHeight="1" x14ac:dyDescent="0.25">
      <c r="A20" s="104" t="s">
        <v>73</v>
      </c>
      <c r="B20" s="104"/>
      <c r="C20" s="104"/>
      <c r="D20" s="104"/>
      <c r="E20" s="104"/>
      <c r="F20" s="104"/>
      <c r="G20" s="104"/>
    </row>
    <row r="21" spans="1:7" ht="50.25" customHeight="1" x14ac:dyDescent="0.25">
      <c r="A21" s="2" t="s">
        <v>10</v>
      </c>
      <c r="B21" s="2" t="s">
        <v>11</v>
      </c>
      <c r="C21" s="2" t="s">
        <v>12</v>
      </c>
      <c r="D21" s="2" t="s">
        <v>13</v>
      </c>
      <c r="E21" s="2" t="s">
        <v>14</v>
      </c>
      <c r="F21" s="2" t="s">
        <v>16</v>
      </c>
      <c r="G21" s="2" t="s">
        <v>15</v>
      </c>
    </row>
    <row r="22" spans="1:7" ht="12.75" x14ac:dyDescent="0.2">
      <c r="A22" s="4">
        <v>1</v>
      </c>
      <c r="B22" s="4">
        <v>2</v>
      </c>
      <c r="C22" s="4">
        <v>3</v>
      </c>
      <c r="D22" s="4">
        <v>4</v>
      </c>
      <c r="E22" s="4">
        <v>5</v>
      </c>
      <c r="F22" s="4">
        <v>6</v>
      </c>
      <c r="G22" s="4">
        <v>7</v>
      </c>
    </row>
    <row r="23" spans="1:7" ht="27.75" customHeight="1" x14ac:dyDescent="0.25">
      <c r="A23" s="17" t="s">
        <v>41</v>
      </c>
      <c r="B23" s="9" t="s">
        <v>18</v>
      </c>
      <c r="C23" s="18">
        <v>33754</v>
      </c>
      <c r="D23" s="18">
        <v>33754</v>
      </c>
      <c r="E23" s="18">
        <f>D23-C23</f>
        <v>0</v>
      </c>
      <c r="F23" s="18">
        <f>D23/C23*100</f>
        <v>100</v>
      </c>
      <c r="G23" s="9"/>
    </row>
    <row r="24" spans="1:7" x14ac:dyDescent="0.25">
      <c r="A24" s="17" t="s">
        <v>42</v>
      </c>
      <c r="B24" s="9" t="s">
        <v>18</v>
      </c>
      <c r="C24" s="18">
        <v>131226</v>
      </c>
      <c r="D24" s="18">
        <v>131225.4</v>
      </c>
      <c r="E24" s="18">
        <f>D24-C24</f>
        <v>-0.60000000000582077</v>
      </c>
      <c r="F24" s="18">
        <f>D24/C24*100</f>
        <v>99.999542773535737</v>
      </c>
      <c r="G24" s="9" t="s">
        <v>76</v>
      </c>
    </row>
    <row r="25" spans="1:7" ht="26.4" x14ac:dyDescent="0.25">
      <c r="A25" s="42" t="s">
        <v>17</v>
      </c>
      <c r="B25" s="11" t="s">
        <v>18</v>
      </c>
      <c r="C25" s="12">
        <f>C23+C24</f>
        <v>164980</v>
      </c>
      <c r="D25" s="12">
        <f>D23+D24</f>
        <v>164979.4</v>
      </c>
      <c r="E25" s="12">
        <f>D25-C25</f>
        <v>-0.60000000000582077</v>
      </c>
      <c r="F25" s="12">
        <f>D25/C25*100</f>
        <v>99.999636319553886</v>
      </c>
      <c r="G25" s="11"/>
    </row>
    <row r="26" spans="1:7" ht="87" customHeight="1" x14ac:dyDescent="0.25">
      <c r="A26" s="14" t="s">
        <v>19</v>
      </c>
      <c r="B26" s="9"/>
      <c r="C26" s="14" t="s">
        <v>74</v>
      </c>
      <c r="D26" s="14" t="s">
        <v>75</v>
      </c>
      <c r="E26" s="9"/>
      <c r="F26" s="9"/>
      <c r="G26" s="9"/>
    </row>
    <row r="27" spans="1:7" ht="12.75" x14ac:dyDescent="0.2">
      <c r="A27" s="5"/>
      <c r="B27" s="9"/>
      <c r="C27" s="9"/>
      <c r="D27" s="9"/>
      <c r="E27" s="9"/>
      <c r="F27" s="9"/>
      <c r="G27" s="9"/>
    </row>
    <row r="28" spans="1:7" ht="12.75" x14ac:dyDescent="0.2">
      <c r="A28" s="6"/>
      <c r="B28" s="7"/>
      <c r="C28" s="7"/>
      <c r="D28" s="7"/>
      <c r="E28" s="7"/>
      <c r="F28" s="7"/>
      <c r="G28" s="7"/>
    </row>
    <row r="29" spans="1:7" hidden="1" x14ac:dyDescent="0.25">
      <c r="A29" s="1" t="s">
        <v>77</v>
      </c>
    </row>
    <row r="30" spans="1:7" hidden="1" x14ac:dyDescent="0.25">
      <c r="A30" s="1" t="s">
        <v>20</v>
      </c>
    </row>
    <row r="31" spans="1:7" ht="32.25" hidden="1" customHeight="1" x14ac:dyDescent="0.25">
      <c r="A31" s="109" t="s">
        <v>129</v>
      </c>
      <c r="B31" s="109"/>
      <c r="C31" s="109"/>
      <c r="D31" s="109"/>
      <c r="E31" s="109"/>
      <c r="F31" s="109"/>
      <c r="G31" s="109"/>
    </row>
    <row r="32" spans="1:7" hidden="1" x14ac:dyDescent="0.25">
      <c r="A32" s="1" t="s">
        <v>30</v>
      </c>
    </row>
    <row r="33" spans="1:7" s="22" customFormat="1" ht="24.75" hidden="1" customHeight="1" x14ac:dyDescent="0.3">
      <c r="A33" s="104" t="s">
        <v>101</v>
      </c>
      <c r="B33" s="104"/>
      <c r="C33" s="104"/>
      <c r="D33" s="104"/>
      <c r="E33" s="104"/>
      <c r="F33" s="104"/>
      <c r="G33" s="104"/>
    </row>
    <row r="34" spans="1:7" hidden="1" x14ac:dyDescent="0.25"/>
    <row r="35" spans="1:7" ht="59.25" hidden="1" customHeight="1" x14ac:dyDescent="0.25">
      <c r="A35" s="2" t="s">
        <v>21</v>
      </c>
      <c r="B35" s="2" t="s">
        <v>11</v>
      </c>
      <c r="C35" s="2" t="s">
        <v>12</v>
      </c>
      <c r="D35" s="2" t="s">
        <v>13</v>
      </c>
      <c r="E35" s="2" t="s">
        <v>14</v>
      </c>
      <c r="F35" s="2" t="s">
        <v>16</v>
      </c>
      <c r="G35" s="2" t="s">
        <v>22</v>
      </c>
    </row>
    <row r="36" spans="1:7" hidden="1" x14ac:dyDescent="0.25">
      <c r="A36" s="4">
        <v>1</v>
      </c>
      <c r="B36" s="4">
        <v>2</v>
      </c>
      <c r="C36" s="4">
        <v>3</v>
      </c>
      <c r="D36" s="4">
        <v>4</v>
      </c>
      <c r="E36" s="4">
        <v>5</v>
      </c>
      <c r="F36" s="4">
        <v>6</v>
      </c>
      <c r="G36" s="4">
        <v>7</v>
      </c>
    </row>
    <row r="37" spans="1:7" ht="20.399999999999999" hidden="1" x14ac:dyDescent="0.25">
      <c r="A37" s="13" t="s">
        <v>43</v>
      </c>
      <c r="B37" s="19" t="s">
        <v>18</v>
      </c>
      <c r="C37" s="20">
        <v>759</v>
      </c>
      <c r="D37" s="20">
        <v>759</v>
      </c>
      <c r="E37" s="20">
        <f>D37-C37</f>
        <v>0</v>
      </c>
      <c r="F37" s="20">
        <f>D37/C37*100</f>
        <v>100</v>
      </c>
      <c r="G37" s="13"/>
    </row>
    <row r="38" spans="1:7" ht="30.6" hidden="1" x14ac:dyDescent="0.25">
      <c r="A38" s="13" t="s">
        <v>56</v>
      </c>
      <c r="B38" s="19" t="s">
        <v>18</v>
      </c>
      <c r="C38" s="20">
        <v>1000</v>
      </c>
      <c r="D38" s="20">
        <v>1000</v>
      </c>
      <c r="E38" s="20">
        <f t="shared" ref="E38:E39" si="0">D38-C38</f>
        <v>0</v>
      </c>
      <c r="F38" s="20">
        <f t="shared" ref="F38:F39" si="1">D38/C38*100</f>
        <v>100</v>
      </c>
      <c r="G38" s="13"/>
    </row>
    <row r="39" spans="1:7" ht="61.2" hidden="1" x14ac:dyDescent="0.25">
      <c r="A39" s="13" t="s">
        <v>58</v>
      </c>
      <c r="B39" s="19" t="s">
        <v>285</v>
      </c>
      <c r="C39" s="23"/>
      <c r="D39" s="23"/>
      <c r="E39" s="20">
        <f t="shared" si="0"/>
        <v>0</v>
      </c>
      <c r="F39" s="20" t="e">
        <f t="shared" si="1"/>
        <v>#DIV/0!</v>
      </c>
      <c r="G39" s="13"/>
    </row>
    <row r="40" spans="1:7" hidden="1" x14ac:dyDescent="0.25">
      <c r="A40" s="13"/>
      <c r="B40" s="19"/>
      <c r="C40" s="20"/>
      <c r="D40" s="20"/>
      <c r="E40" s="20"/>
      <c r="F40" s="20"/>
      <c r="G40" s="13"/>
    </row>
    <row r="41" spans="1:7" ht="55.5" hidden="1" customHeight="1" x14ac:dyDescent="0.25">
      <c r="A41" s="2" t="s">
        <v>40</v>
      </c>
      <c r="B41" s="2" t="s">
        <v>11</v>
      </c>
      <c r="C41" s="2" t="s">
        <v>12</v>
      </c>
      <c r="D41" s="2" t="s">
        <v>13</v>
      </c>
      <c r="E41" s="2" t="s">
        <v>14</v>
      </c>
      <c r="F41" s="2" t="s">
        <v>16</v>
      </c>
      <c r="G41" s="2" t="s">
        <v>15</v>
      </c>
    </row>
    <row r="42" spans="1:7" hidden="1" x14ac:dyDescent="0.25">
      <c r="A42" s="3"/>
      <c r="B42" s="21" t="s">
        <v>18</v>
      </c>
      <c r="C42" s="3"/>
      <c r="D42" s="3"/>
      <c r="E42" s="3"/>
      <c r="F42" s="3"/>
      <c r="G42" s="3"/>
    </row>
    <row r="43" spans="1:7" hidden="1" x14ac:dyDescent="0.25">
      <c r="A43" s="3"/>
      <c r="B43" s="21" t="s">
        <v>18</v>
      </c>
      <c r="C43" s="3"/>
      <c r="D43" s="3"/>
      <c r="E43" s="3"/>
      <c r="F43" s="3"/>
      <c r="G43" s="3"/>
    </row>
    <row r="44" spans="1:7" ht="26.4" hidden="1" x14ac:dyDescent="0.25">
      <c r="A44" s="16" t="s">
        <v>39</v>
      </c>
      <c r="B44" s="11" t="s">
        <v>18</v>
      </c>
      <c r="C44" s="12">
        <v>33754</v>
      </c>
      <c r="D44" s="12">
        <v>33754</v>
      </c>
      <c r="E44" s="12">
        <f>D44-C44</f>
        <v>0</v>
      </c>
      <c r="F44" s="12">
        <f>D44/C44*100</f>
        <v>100</v>
      </c>
      <c r="G44" s="3"/>
    </row>
    <row r="45" spans="1:7" hidden="1" x14ac:dyDescent="0.25"/>
    <row r="46" spans="1:7" x14ac:dyDescent="0.25">
      <c r="A46" s="1" t="s">
        <v>78</v>
      </c>
    </row>
    <row r="47" spans="1:7" x14ac:dyDescent="0.25">
      <c r="A47" s="1" t="s">
        <v>20</v>
      </c>
    </row>
    <row r="48" spans="1:7" x14ac:dyDescent="0.25">
      <c r="A48" s="1" t="s">
        <v>33</v>
      </c>
    </row>
    <row r="49" spans="1:7" x14ac:dyDescent="0.25">
      <c r="A49" s="1" t="s">
        <v>30</v>
      </c>
    </row>
    <row r="50" spans="1:7" ht="43.2" customHeight="1" x14ac:dyDescent="0.25">
      <c r="A50" s="104" t="s">
        <v>73</v>
      </c>
      <c r="B50" s="104"/>
      <c r="C50" s="104"/>
      <c r="D50" s="104"/>
      <c r="E50" s="104"/>
      <c r="F50" s="104"/>
      <c r="G50" s="104"/>
    </row>
    <row r="52" spans="1:7" ht="63" customHeight="1" x14ac:dyDescent="0.25">
      <c r="A52" s="2" t="s">
        <v>21</v>
      </c>
      <c r="B52" s="2" t="s">
        <v>11</v>
      </c>
      <c r="C52" s="2" t="s">
        <v>12</v>
      </c>
      <c r="D52" s="2" t="s">
        <v>13</v>
      </c>
      <c r="E52" s="2" t="s">
        <v>14</v>
      </c>
      <c r="F52" s="2" t="s">
        <v>16</v>
      </c>
      <c r="G52" s="2" t="s">
        <v>22</v>
      </c>
    </row>
    <row r="53" spans="1:7" x14ac:dyDescent="0.25">
      <c r="A53" s="4">
        <v>1</v>
      </c>
      <c r="B53" s="4">
        <v>2</v>
      </c>
      <c r="C53" s="4">
        <v>3</v>
      </c>
      <c r="D53" s="4">
        <v>4</v>
      </c>
      <c r="E53" s="4">
        <v>5</v>
      </c>
      <c r="F53" s="4">
        <v>6</v>
      </c>
      <c r="G53" s="4">
        <v>7</v>
      </c>
    </row>
    <row r="54" spans="1:7" ht="25.2" customHeight="1" x14ac:dyDescent="0.25">
      <c r="A54" s="28" t="s">
        <v>79</v>
      </c>
      <c r="B54" s="9" t="s">
        <v>36</v>
      </c>
      <c r="C54" s="9">
        <v>75</v>
      </c>
      <c r="D54" s="44">
        <v>75</v>
      </c>
      <c r="E54" s="9">
        <f>D54-C54</f>
        <v>0</v>
      </c>
      <c r="F54" s="9">
        <f>D54/C54*100</f>
        <v>100</v>
      </c>
      <c r="G54" s="9"/>
    </row>
    <row r="55" spans="1:7" x14ac:dyDescent="0.25">
      <c r="A55" s="13"/>
      <c r="B55" s="4"/>
      <c r="C55" s="9"/>
      <c r="D55" s="37"/>
      <c r="E55" s="9"/>
      <c r="F55" s="9"/>
      <c r="G55" s="9"/>
    </row>
    <row r="56" spans="1:7" x14ac:dyDescent="0.25">
      <c r="A56" s="13"/>
      <c r="B56" s="4"/>
      <c r="C56" s="4"/>
      <c r="D56" s="24"/>
      <c r="E56" s="4"/>
      <c r="F56" s="4"/>
      <c r="G56" s="4"/>
    </row>
    <row r="57" spans="1:7" ht="51.75" customHeight="1" x14ac:dyDescent="0.25">
      <c r="A57" s="2" t="s">
        <v>40</v>
      </c>
      <c r="B57" s="2" t="s">
        <v>11</v>
      </c>
      <c r="C57" s="2" t="s">
        <v>12</v>
      </c>
      <c r="D57" s="2" t="s">
        <v>13</v>
      </c>
      <c r="E57" s="2" t="s">
        <v>14</v>
      </c>
      <c r="F57" s="2" t="s">
        <v>16</v>
      </c>
      <c r="G57" s="2" t="s">
        <v>15</v>
      </c>
    </row>
    <row r="58" spans="1:7" x14ac:dyDescent="0.25">
      <c r="A58" s="3"/>
      <c r="B58" s="21" t="s">
        <v>18</v>
      </c>
      <c r="C58" s="3"/>
      <c r="D58" s="3"/>
      <c r="E58" s="3"/>
      <c r="F58" s="3"/>
      <c r="G58" s="3"/>
    </row>
    <row r="59" spans="1:7" x14ac:dyDescent="0.25">
      <c r="A59" s="3"/>
      <c r="B59" s="21" t="s">
        <v>18</v>
      </c>
      <c r="C59" s="3"/>
      <c r="D59" s="3"/>
      <c r="E59" s="3"/>
      <c r="F59" s="3"/>
      <c r="G59" s="3"/>
    </row>
    <row r="60" spans="1:7" ht="26.4" x14ac:dyDescent="0.25">
      <c r="A60" s="16" t="s">
        <v>39</v>
      </c>
      <c r="B60" s="11" t="s">
        <v>18</v>
      </c>
      <c r="C60" s="12">
        <v>131226</v>
      </c>
      <c r="D60" s="12">
        <v>131225.4</v>
      </c>
      <c r="E60" s="12">
        <f>D60-C60</f>
        <v>-0.60000000000582077</v>
      </c>
      <c r="F60" s="12">
        <f>D60/C60*100</f>
        <v>99.999542773535737</v>
      </c>
      <c r="G60" s="12" t="s">
        <v>76</v>
      </c>
    </row>
    <row r="62" spans="1:7" x14ac:dyDescent="0.25">
      <c r="C62" s="15"/>
    </row>
    <row r="63" spans="1:7" x14ac:dyDescent="0.25">
      <c r="A63" s="1" t="s">
        <v>405</v>
      </c>
      <c r="D63" s="1" t="s">
        <v>23</v>
      </c>
      <c r="F63" s="1" t="s">
        <v>403</v>
      </c>
    </row>
    <row r="64" spans="1:7" x14ac:dyDescent="0.25">
      <c r="D64" s="8" t="s">
        <v>24</v>
      </c>
      <c r="E64" s="8"/>
      <c r="F64" s="8"/>
    </row>
    <row r="66" spans="1:6" x14ac:dyDescent="0.25">
      <c r="A66" s="1" t="s">
        <v>25</v>
      </c>
      <c r="D66" s="1" t="s">
        <v>23</v>
      </c>
      <c r="F66" s="1" t="s">
        <v>404</v>
      </c>
    </row>
    <row r="67" spans="1:6" x14ac:dyDescent="0.25">
      <c r="D67" s="8" t="s">
        <v>24</v>
      </c>
      <c r="E67" s="8"/>
      <c r="F67" s="8"/>
    </row>
  </sheetData>
  <mergeCells count="10">
    <mergeCell ref="A20:G20"/>
    <mergeCell ref="A33:G33"/>
    <mergeCell ref="A50:G50"/>
    <mergeCell ref="F1:G1"/>
    <mergeCell ref="F2:G2"/>
    <mergeCell ref="A4:G4"/>
    <mergeCell ref="A5:G5"/>
    <mergeCell ref="A14:G14"/>
    <mergeCell ref="A19:G19"/>
    <mergeCell ref="A31:G31"/>
  </mergeCells>
  <pageMargins left="0.11811023622047245" right="0.11811023622047245" top="0" bottom="0" header="0" footer="0"/>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topLeftCell="A48" zoomScale="60" zoomScaleNormal="60" workbookViewId="0">
      <selection activeCell="A59" sqref="A59:XFD59"/>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31.5" customHeight="1" x14ac:dyDescent="0.25">
      <c r="A14" s="104" t="s">
        <v>80</v>
      </c>
      <c r="B14" s="104"/>
      <c r="C14" s="104"/>
      <c r="D14" s="104"/>
      <c r="E14" s="104"/>
      <c r="F14" s="104"/>
      <c r="G14" s="104"/>
    </row>
    <row r="15" spans="1:7" x14ac:dyDescent="0.25">
      <c r="A15" s="1" t="s">
        <v>196</v>
      </c>
    </row>
    <row r="16" spans="1:7" x14ac:dyDescent="0.25">
      <c r="A16" s="1" t="s">
        <v>28</v>
      </c>
    </row>
    <row r="17" spans="1:7" x14ac:dyDescent="0.25">
      <c r="A17" s="1" t="s">
        <v>29</v>
      </c>
    </row>
    <row r="18" spans="1:7" x14ac:dyDescent="0.25">
      <c r="A18" s="1" t="s">
        <v>30</v>
      </c>
    </row>
    <row r="19" spans="1:7" ht="35.25" customHeight="1" x14ac:dyDescent="0.25">
      <c r="A19" s="104" t="s">
        <v>60</v>
      </c>
      <c r="B19" s="104"/>
      <c r="C19" s="104"/>
      <c r="D19" s="104"/>
      <c r="E19" s="104"/>
      <c r="F19" s="104"/>
      <c r="G19" s="104"/>
    </row>
    <row r="20" spans="1:7" ht="78.75" customHeight="1" x14ac:dyDescent="0.25">
      <c r="A20" s="104" t="s">
        <v>81</v>
      </c>
      <c r="B20" s="104"/>
      <c r="C20" s="104"/>
      <c r="D20" s="104"/>
      <c r="E20" s="104"/>
      <c r="F20" s="104"/>
      <c r="G20" s="104"/>
    </row>
    <row r="21" spans="1:7" ht="50.25" customHeight="1" x14ac:dyDescent="0.25">
      <c r="A21" s="2" t="s">
        <v>10</v>
      </c>
      <c r="B21" s="2" t="s">
        <v>11</v>
      </c>
      <c r="C21" s="2" t="s">
        <v>12</v>
      </c>
      <c r="D21" s="2" t="s">
        <v>13</v>
      </c>
      <c r="E21" s="2" t="s">
        <v>14</v>
      </c>
      <c r="F21" s="2" t="s">
        <v>16</v>
      </c>
      <c r="G21" s="2" t="s">
        <v>15</v>
      </c>
    </row>
    <row r="22" spans="1:7" ht="12.75" x14ac:dyDescent="0.2">
      <c r="A22" s="4">
        <v>1</v>
      </c>
      <c r="B22" s="4">
        <v>2</v>
      </c>
      <c r="C22" s="4">
        <v>3</v>
      </c>
      <c r="D22" s="4">
        <v>4</v>
      </c>
      <c r="E22" s="4">
        <v>5</v>
      </c>
      <c r="F22" s="4">
        <v>6</v>
      </c>
      <c r="G22" s="4">
        <v>7</v>
      </c>
    </row>
    <row r="23" spans="1:7" ht="27.75" customHeight="1" x14ac:dyDescent="0.25">
      <c r="A23" s="17" t="s">
        <v>41</v>
      </c>
      <c r="B23" s="9" t="s">
        <v>18</v>
      </c>
      <c r="C23" s="18">
        <v>352</v>
      </c>
      <c r="D23" s="18">
        <v>352</v>
      </c>
      <c r="E23" s="18">
        <f>D23-C23</f>
        <v>0</v>
      </c>
      <c r="F23" s="18">
        <f>D23/C23*100</f>
        <v>100</v>
      </c>
      <c r="G23" s="9"/>
    </row>
    <row r="24" spans="1:7" x14ac:dyDescent="0.25">
      <c r="A24" s="17" t="s">
        <v>42</v>
      </c>
      <c r="B24" s="9" t="s">
        <v>18</v>
      </c>
      <c r="C24" s="18">
        <v>87899</v>
      </c>
      <c r="D24" s="18">
        <v>87899</v>
      </c>
      <c r="E24" s="18">
        <f>D24-C24</f>
        <v>0</v>
      </c>
      <c r="F24" s="18">
        <f>D24/C24*100</f>
        <v>100</v>
      </c>
      <c r="G24" s="9"/>
    </row>
    <row r="25" spans="1:7" ht="26.4" x14ac:dyDescent="0.25">
      <c r="A25" s="42" t="s">
        <v>17</v>
      </c>
      <c r="B25" s="11" t="s">
        <v>18</v>
      </c>
      <c r="C25" s="12">
        <f>C23+C24</f>
        <v>88251</v>
      </c>
      <c r="D25" s="12">
        <f>D23+D24</f>
        <v>88251</v>
      </c>
      <c r="E25" s="12">
        <f>D25-C25</f>
        <v>0</v>
      </c>
      <c r="F25" s="12">
        <f>D25/C25*100</f>
        <v>100</v>
      </c>
      <c r="G25" s="11"/>
    </row>
    <row r="26" spans="1:7" ht="154.80000000000001" customHeight="1" x14ac:dyDescent="0.25">
      <c r="A26" s="14" t="s">
        <v>19</v>
      </c>
      <c r="B26" s="9"/>
      <c r="C26" s="14" t="s">
        <v>82</v>
      </c>
      <c r="D26" s="14" t="s">
        <v>83</v>
      </c>
      <c r="E26" s="9"/>
      <c r="F26" s="9"/>
      <c r="G26" s="9"/>
    </row>
    <row r="27" spans="1:7" x14ac:dyDescent="0.25">
      <c r="A27" s="5"/>
      <c r="B27" s="9"/>
      <c r="C27" s="9"/>
      <c r="D27" s="9"/>
      <c r="E27" s="9"/>
      <c r="F27" s="9"/>
      <c r="G27" s="9"/>
    </row>
    <row r="28" spans="1:7" x14ac:dyDescent="0.25">
      <c r="A28" s="6"/>
      <c r="B28" s="7"/>
      <c r="C28" s="7"/>
      <c r="D28" s="7"/>
      <c r="E28" s="7"/>
      <c r="F28" s="7"/>
      <c r="G28" s="7"/>
    </row>
    <row r="29" spans="1:7" hidden="1" x14ac:dyDescent="0.25">
      <c r="A29" s="1" t="s">
        <v>85</v>
      </c>
    </row>
    <row r="30" spans="1:7" hidden="1" x14ac:dyDescent="0.25">
      <c r="A30" s="1" t="s">
        <v>20</v>
      </c>
    </row>
    <row r="31" spans="1:7" ht="31.5" hidden="1" customHeight="1" x14ac:dyDescent="0.25">
      <c r="A31" s="109" t="s">
        <v>129</v>
      </c>
      <c r="B31" s="109"/>
      <c r="C31" s="109"/>
      <c r="D31" s="109"/>
      <c r="E31" s="109"/>
      <c r="F31" s="109"/>
      <c r="G31" s="109"/>
    </row>
    <row r="32" spans="1:7" hidden="1" x14ac:dyDescent="0.25">
      <c r="A32" s="1" t="s">
        <v>30</v>
      </c>
    </row>
    <row r="33" spans="1:7" s="22" customFormat="1" ht="24.75" hidden="1" customHeight="1" x14ac:dyDescent="0.3">
      <c r="A33" s="104" t="s">
        <v>86</v>
      </c>
      <c r="B33" s="104"/>
      <c r="C33" s="104"/>
      <c r="D33" s="104"/>
      <c r="E33" s="104"/>
      <c r="F33" s="104"/>
      <c r="G33" s="104"/>
    </row>
    <row r="34" spans="1:7" hidden="1" x14ac:dyDescent="0.25"/>
    <row r="35" spans="1:7" ht="59.25" hidden="1" customHeight="1" x14ac:dyDescent="0.25">
      <c r="A35" s="2" t="s">
        <v>21</v>
      </c>
      <c r="B35" s="2" t="s">
        <v>11</v>
      </c>
      <c r="C35" s="2" t="s">
        <v>12</v>
      </c>
      <c r="D35" s="2" t="s">
        <v>13</v>
      </c>
      <c r="E35" s="2" t="s">
        <v>14</v>
      </c>
      <c r="F35" s="2" t="s">
        <v>16</v>
      </c>
      <c r="G35" s="2" t="s">
        <v>22</v>
      </c>
    </row>
    <row r="36" spans="1:7" hidden="1" x14ac:dyDescent="0.25">
      <c r="A36" s="4">
        <v>1</v>
      </c>
      <c r="B36" s="4">
        <v>2</v>
      </c>
      <c r="C36" s="4">
        <v>3</v>
      </c>
      <c r="D36" s="4">
        <v>4</v>
      </c>
      <c r="E36" s="4">
        <v>5</v>
      </c>
      <c r="F36" s="4">
        <v>6</v>
      </c>
      <c r="G36" s="4">
        <v>7</v>
      </c>
    </row>
    <row r="37" spans="1:7" ht="20.399999999999999" hidden="1" x14ac:dyDescent="0.25">
      <c r="A37" s="13" t="s">
        <v>43</v>
      </c>
      <c r="B37" s="19" t="s">
        <v>18</v>
      </c>
      <c r="C37" s="20">
        <v>352</v>
      </c>
      <c r="D37" s="20">
        <v>352</v>
      </c>
      <c r="E37" s="20">
        <f>D37-C37</f>
        <v>0</v>
      </c>
      <c r="F37" s="20">
        <f>D37/C37*100</f>
        <v>100</v>
      </c>
      <c r="G37" s="13"/>
    </row>
    <row r="38" spans="1:7" hidden="1" x14ac:dyDescent="0.25">
      <c r="A38" s="13"/>
      <c r="B38" s="19"/>
      <c r="C38" s="20"/>
      <c r="D38" s="20"/>
      <c r="E38" s="20"/>
      <c r="F38" s="20"/>
      <c r="G38" s="13"/>
    </row>
    <row r="39" spans="1:7" hidden="1" x14ac:dyDescent="0.25">
      <c r="A39" s="13"/>
      <c r="B39" s="19"/>
      <c r="C39" s="25"/>
      <c r="D39" s="25"/>
      <c r="E39" s="20"/>
      <c r="F39" s="20"/>
      <c r="G39" s="13"/>
    </row>
    <row r="40" spans="1:7" hidden="1" x14ac:dyDescent="0.25">
      <c r="A40" s="13"/>
      <c r="B40" s="19"/>
      <c r="C40" s="20"/>
      <c r="D40" s="20"/>
      <c r="E40" s="20"/>
      <c r="F40" s="20"/>
      <c r="G40" s="13"/>
    </row>
    <row r="41" spans="1:7" ht="55.5" hidden="1" customHeight="1" x14ac:dyDescent="0.25">
      <c r="A41" s="2" t="s">
        <v>40</v>
      </c>
      <c r="B41" s="2" t="s">
        <v>11</v>
      </c>
      <c r="C41" s="2" t="s">
        <v>12</v>
      </c>
      <c r="D41" s="2" t="s">
        <v>13</v>
      </c>
      <c r="E41" s="2" t="s">
        <v>14</v>
      </c>
      <c r="F41" s="2" t="s">
        <v>16</v>
      </c>
      <c r="G41" s="2" t="s">
        <v>15</v>
      </c>
    </row>
    <row r="42" spans="1:7" hidden="1" x14ac:dyDescent="0.25">
      <c r="A42" s="3"/>
      <c r="B42" s="21" t="s">
        <v>18</v>
      </c>
      <c r="C42" s="3"/>
      <c r="D42" s="3"/>
      <c r="E42" s="3"/>
      <c r="F42" s="3"/>
      <c r="G42" s="3"/>
    </row>
    <row r="43" spans="1:7" hidden="1" x14ac:dyDescent="0.25">
      <c r="A43" s="3"/>
      <c r="B43" s="21" t="s">
        <v>18</v>
      </c>
      <c r="C43" s="3"/>
      <c r="D43" s="3"/>
      <c r="E43" s="3"/>
      <c r="F43" s="3"/>
      <c r="G43" s="3"/>
    </row>
    <row r="44" spans="1:7" ht="26.4" hidden="1" x14ac:dyDescent="0.25">
      <c r="A44" s="16" t="s">
        <v>39</v>
      </c>
      <c r="B44" s="11" t="s">
        <v>18</v>
      </c>
      <c r="C44" s="12">
        <v>352</v>
      </c>
      <c r="D44" s="12">
        <v>352</v>
      </c>
      <c r="E44" s="12">
        <f>D44-C44</f>
        <v>0</v>
      </c>
      <c r="F44" s="12">
        <f>D44/C44*100</f>
        <v>100</v>
      </c>
      <c r="G44" s="3"/>
    </row>
    <row r="45" spans="1:7" x14ac:dyDescent="0.25">
      <c r="A45" s="1" t="s">
        <v>84</v>
      </c>
    </row>
    <row r="46" spans="1:7" x14ac:dyDescent="0.25">
      <c r="A46" s="1" t="s">
        <v>20</v>
      </c>
    </row>
    <row r="47" spans="1:7" x14ac:dyDescent="0.25">
      <c r="A47" s="1" t="s">
        <v>33</v>
      </c>
    </row>
    <row r="48" spans="1:7" x14ac:dyDescent="0.25">
      <c r="A48" s="1" t="s">
        <v>30</v>
      </c>
    </row>
    <row r="49" spans="1:7" ht="63" customHeight="1" x14ac:dyDescent="0.25">
      <c r="A49" s="104" t="s">
        <v>81</v>
      </c>
      <c r="B49" s="104"/>
      <c r="C49" s="104"/>
      <c r="D49" s="104"/>
      <c r="E49" s="104"/>
      <c r="F49" s="104"/>
      <c r="G49" s="104"/>
    </row>
    <row r="51" spans="1:7" ht="63" customHeight="1" x14ac:dyDescent="0.25">
      <c r="A51" s="2" t="s">
        <v>21</v>
      </c>
      <c r="B51" s="2" t="s">
        <v>11</v>
      </c>
      <c r="C51" s="2" t="s">
        <v>12</v>
      </c>
      <c r="D51" s="2" t="s">
        <v>13</v>
      </c>
      <c r="E51" s="2" t="s">
        <v>14</v>
      </c>
      <c r="F51" s="2" t="s">
        <v>16</v>
      </c>
      <c r="G51" s="2" t="s">
        <v>22</v>
      </c>
    </row>
    <row r="52" spans="1:7" x14ac:dyDescent="0.25">
      <c r="A52" s="4">
        <v>1</v>
      </c>
      <c r="B52" s="4">
        <v>2</v>
      </c>
      <c r="C52" s="4">
        <v>3</v>
      </c>
      <c r="D52" s="4">
        <v>4</v>
      </c>
      <c r="E52" s="4">
        <v>5</v>
      </c>
      <c r="F52" s="4">
        <v>6</v>
      </c>
      <c r="G52" s="4">
        <v>7</v>
      </c>
    </row>
    <row r="53" spans="1:7" ht="26.4" x14ac:dyDescent="0.25">
      <c r="A53" s="28" t="s">
        <v>87</v>
      </c>
      <c r="B53" s="9" t="s">
        <v>88</v>
      </c>
      <c r="C53" s="9">
        <v>99875</v>
      </c>
      <c r="D53" s="44">
        <v>99875</v>
      </c>
      <c r="E53" s="9">
        <f>D53-C53</f>
        <v>0</v>
      </c>
      <c r="F53" s="45">
        <f>D53/C53*100</f>
        <v>100</v>
      </c>
      <c r="G53" s="51"/>
    </row>
    <row r="54" spans="1:7" x14ac:dyDescent="0.25">
      <c r="A54" s="13"/>
      <c r="B54" s="4"/>
      <c r="C54" s="4"/>
      <c r="D54" s="24"/>
      <c r="E54" s="4"/>
      <c r="F54" s="4"/>
      <c r="G54" s="4"/>
    </row>
    <row r="55" spans="1:7" ht="51.75" customHeight="1" x14ac:dyDescent="0.25">
      <c r="A55" s="2" t="s">
        <v>40</v>
      </c>
      <c r="B55" s="2" t="s">
        <v>11</v>
      </c>
      <c r="C55" s="2" t="s">
        <v>12</v>
      </c>
      <c r="D55" s="2" t="s">
        <v>13</v>
      </c>
      <c r="E55" s="2" t="s">
        <v>14</v>
      </c>
      <c r="F55" s="2" t="s">
        <v>16</v>
      </c>
      <c r="G55" s="2" t="s">
        <v>15</v>
      </c>
    </row>
    <row r="56" spans="1:7" x14ac:dyDescent="0.25">
      <c r="A56" s="3"/>
      <c r="B56" s="21" t="s">
        <v>18</v>
      </c>
      <c r="C56" s="3"/>
      <c r="D56" s="3"/>
      <c r="E56" s="3"/>
      <c r="F56" s="3"/>
      <c r="G56" s="3"/>
    </row>
    <row r="57" spans="1:7" ht="26.4" x14ac:dyDescent="0.25">
      <c r="A57" s="16" t="s">
        <v>39</v>
      </c>
      <c r="B57" s="11" t="s">
        <v>18</v>
      </c>
      <c r="C57" s="12">
        <v>87899</v>
      </c>
      <c r="D57" s="12">
        <v>87899</v>
      </c>
      <c r="E57" s="12">
        <f>D57-C57</f>
        <v>0</v>
      </c>
      <c r="F57" s="12">
        <f>D57/C57*100</f>
        <v>100</v>
      </c>
      <c r="G57" s="12"/>
    </row>
    <row r="59" spans="1:7" x14ac:dyDescent="0.25">
      <c r="C59" s="15"/>
    </row>
    <row r="60" spans="1:7" x14ac:dyDescent="0.25">
      <c r="A60" s="1" t="s">
        <v>405</v>
      </c>
      <c r="D60" s="1" t="s">
        <v>23</v>
      </c>
      <c r="F60" s="1" t="s">
        <v>403</v>
      </c>
    </row>
    <row r="61" spans="1:7" x14ac:dyDescent="0.25">
      <c r="D61" s="8" t="s">
        <v>24</v>
      </c>
      <c r="E61" s="8"/>
      <c r="F61" s="8"/>
    </row>
    <row r="63" spans="1:7" x14ac:dyDescent="0.25">
      <c r="A63" s="1" t="s">
        <v>25</v>
      </c>
      <c r="D63" s="1" t="s">
        <v>23</v>
      </c>
      <c r="F63" s="1" t="s">
        <v>404</v>
      </c>
    </row>
    <row r="64" spans="1:7" x14ac:dyDescent="0.25">
      <c r="D64" s="8" t="s">
        <v>24</v>
      </c>
      <c r="E64" s="8"/>
      <c r="F64" s="8"/>
    </row>
  </sheetData>
  <mergeCells count="10">
    <mergeCell ref="A20:G20"/>
    <mergeCell ref="A33:G33"/>
    <mergeCell ref="A49:G49"/>
    <mergeCell ref="F1:G1"/>
    <mergeCell ref="F2:G2"/>
    <mergeCell ref="A4:G4"/>
    <mergeCell ref="A5:G5"/>
    <mergeCell ref="A14:G14"/>
    <mergeCell ref="A19:G19"/>
    <mergeCell ref="A31:G31"/>
  </mergeCells>
  <pageMargins left="0.11811023622047245" right="0.11811023622047245" top="0" bottom="0" header="0" footer="0"/>
  <pageSetup paperSize="9" scale="9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topLeftCell="A28" zoomScale="70" zoomScaleNormal="70" workbookViewId="0">
      <selection activeCell="A62" sqref="A62:XFD66"/>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31.5" customHeight="1" x14ac:dyDescent="0.25">
      <c r="A14" s="104" t="s">
        <v>89</v>
      </c>
      <c r="B14" s="104"/>
      <c r="C14" s="104"/>
      <c r="D14" s="104"/>
      <c r="E14" s="104"/>
      <c r="F14" s="104"/>
      <c r="G14" s="104"/>
    </row>
    <row r="15" spans="1:7" x14ac:dyDescent="0.25">
      <c r="A15" s="1" t="s">
        <v>197</v>
      </c>
    </row>
    <row r="16" spans="1:7" x14ac:dyDescent="0.25">
      <c r="A16" s="1" t="s">
        <v>28</v>
      </c>
    </row>
    <row r="17" spans="1:7" x14ac:dyDescent="0.25">
      <c r="A17" s="1" t="s">
        <v>29</v>
      </c>
    </row>
    <row r="18" spans="1:7" x14ac:dyDescent="0.25">
      <c r="A18" s="1" t="s">
        <v>30</v>
      </c>
    </row>
    <row r="19" spans="1:7" ht="35.25" customHeight="1" x14ac:dyDescent="0.25">
      <c r="A19" s="104" t="s">
        <v>90</v>
      </c>
      <c r="B19" s="104"/>
      <c r="C19" s="104"/>
      <c r="D19" s="104"/>
      <c r="E19" s="104"/>
      <c r="F19" s="104"/>
      <c r="G19" s="104"/>
    </row>
    <row r="20" spans="1:7" ht="54" customHeight="1" x14ac:dyDescent="0.25">
      <c r="A20" s="104" t="s">
        <v>91</v>
      </c>
      <c r="B20" s="104"/>
      <c r="C20" s="104"/>
      <c r="D20" s="104"/>
      <c r="E20" s="104"/>
      <c r="F20" s="104"/>
      <c r="G20" s="104"/>
    </row>
    <row r="21" spans="1:7" ht="50.25" customHeight="1" x14ac:dyDescent="0.25">
      <c r="A21" s="2" t="s">
        <v>10</v>
      </c>
      <c r="B21" s="2" t="s">
        <v>11</v>
      </c>
      <c r="C21" s="2" t="s">
        <v>12</v>
      </c>
      <c r="D21" s="2" t="s">
        <v>13</v>
      </c>
      <c r="E21" s="2" t="s">
        <v>14</v>
      </c>
      <c r="F21" s="2" t="s">
        <v>16</v>
      </c>
      <c r="G21" s="2" t="s">
        <v>15</v>
      </c>
    </row>
    <row r="22" spans="1:7" ht="12.75" x14ac:dyDescent="0.2">
      <c r="A22" s="4">
        <v>1</v>
      </c>
      <c r="B22" s="4">
        <v>2</v>
      </c>
      <c r="C22" s="4">
        <v>3</v>
      </c>
      <c r="D22" s="4">
        <v>4</v>
      </c>
      <c r="E22" s="4">
        <v>5</v>
      </c>
      <c r="F22" s="4">
        <v>6</v>
      </c>
      <c r="G22" s="4">
        <v>7</v>
      </c>
    </row>
    <row r="23" spans="1:7" ht="27.75" customHeight="1" x14ac:dyDescent="0.25">
      <c r="A23" s="17" t="s">
        <v>41</v>
      </c>
      <c r="B23" s="9" t="s">
        <v>18</v>
      </c>
      <c r="C23" s="18">
        <v>10437</v>
      </c>
      <c r="D23" s="18">
        <v>10437</v>
      </c>
      <c r="E23" s="18">
        <f>D23-C23</f>
        <v>0</v>
      </c>
      <c r="F23" s="18">
        <f>D23/C23*100</f>
        <v>100</v>
      </c>
      <c r="G23" s="9"/>
    </row>
    <row r="24" spans="1:7" x14ac:dyDescent="0.25">
      <c r="A24" s="17" t="s">
        <v>42</v>
      </c>
      <c r="B24" s="9" t="s">
        <v>18</v>
      </c>
      <c r="C24" s="18">
        <v>54574</v>
      </c>
      <c r="D24" s="18">
        <v>54574</v>
      </c>
      <c r="E24" s="18">
        <f>D24-C24</f>
        <v>0</v>
      </c>
      <c r="F24" s="18">
        <f>D24/C24*100</f>
        <v>100</v>
      </c>
      <c r="G24" s="9"/>
    </row>
    <row r="25" spans="1:7" ht="26.4" x14ac:dyDescent="0.25">
      <c r="A25" s="42" t="s">
        <v>17</v>
      </c>
      <c r="B25" s="11" t="s">
        <v>18</v>
      </c>
      <c r="C25" s="12">
        <f>C23+C24</f>
        <v>65011</v>
      </c>
      <c r="D25" s="12">
        <f>D23+D24</f>
        <v>65011</v>
      </c>
      <c r="E25" s="12">
        <f>D25-C25</f>
        <v>0</v>
      </c>
      <c r="F25" s="12">
        <f>D25/C25*100</f>
        <v>100</v>
      </c>
      <c r="G25" s="11"/>
    </row>
    <row r="26" spans="1:7" ht="210.6" customHeight="1" x14ac:dyDescent="0.25">
      <c r="A26" s="14" t="s">
        <v>19</v>
      </c>
      <c r="B26" s="9"/>
      <c r="C26" s="14" t="s">
        <v>391</v>
      </c>
      <c r="D26" s="71" t="s">
        <v>392</v>
      </c>
      <c r="E26" s="9"/>
      <c r="F26" s="9"/>
      <c r="G26" s="9"/>
    </row>
    <row r="27" spans="1:7" x14ac:dyDescent="0.25">
      <c r="A27" s="5"/>
      <c r="B27" s="9"/>
      <c r="C27" s="9"/>
      <c r="D27" s="9"/>
      <c r="E27" s="9"/>
      <c r="F27" s="9"/>
      <c r="G27" s="9"/>
    </row>
    <row r="28" spans="1:7" x14ac:dyDescent="0.25">
      <c r="A28" s="6"/>
      <c r="B28" s="7"/>
      <c r="C28" s="7"/>
      <c r="D28" s="7"/>
      <c r="E28" s="7"/>
      <c r="F28" s="7"/>
      <c r="G28" s="7"/>
    </row>
    <row r="29" spans="1:7" hidden="1" x14ac:dyDescent="0.25">
      <c r="A29" s="1" t="s">
        <v>93</v>
      </c>
    </row>
    <row r="30" spans="1:7" hidden="1" x14ac:dyDescent="0.25">
      <c r="A30" s="1" t="s">
        <v>20</v>
      </c>
    </row>
    <row r="31" spans="1:7" ht="32.25" hidden="1" customHeight="1" x14ac:dyDescent="0.25">
      <c r="A31" s="109" t="s">
        <v>129</v>
      </c>
      <c r="B31" s="109"/>
      <c r="C31" s="109"/>
      <c r="D31" s="109"/>
      <c r="E31" s="109"/>
      <c r="F31" s="109"/>
      <c r="G31" s="109"/>
    </row>
    <row r="32" spans="1:7" hidden="1" x14ac:dyDescent="0.25">
      <c r="A32" s="1" t="s">
        <v>30</v>
      </c>
    </row>
    <row r="33" spans="1:7" s="22" customFormat="1" ht="24.75" hidden="1" customHeight="1" x14ac:dyDescent="0.3">
      <c r="A33" s="104" t="s">
        <v>101</v>
      </c>
      <c r="B33" s="104"/>
      <c r="C33" s="104"/>
      <c r="D33" s="104"/>
      <c r="E33" s="104"/>
      <c r="F33" s="104"/>
      <c r="G33" s="104"/>
    </row>
    <row r="34" spans="1:7" hidden="1" x14ac:dyDescent="0.25"/>
    <row r="35" spans="1:7" ht="59.25" hidden="1" customHeight="1" x14ac:dyDescent="0.25">
      <c r="A35" s="2" t="s">
        <v>21</v>
      </c>
      <c r="B35" s="2" t="s">
        <v>11</v>
      </c>
      <c r="C35" s="2" t="s">
        <v>12</v>
      </c>
      <c r="D35" s="2" t="s">
        <v>13</v>
      </c>
      <c r="E35" s="2" t="s">
        <v>14</v>
      </c>
      <c r="F35" s="2" t="s">
        <v>16</v>
      </c>
      <c r="G35" s="2" t="s">
        <v>22</v>
      </c>
    </row>
    <row r="36" spans="1:7" hidden="1" x14ac:dyDescent="0.25">
      <c r="A36" s="4">
        <v>1</v>
      </c>
      <c r="B36" s="4">
        <v>2</v>
      </c>
      <c r="C36" s="4">
        <v>3</v>
      </c>
      <c r="D36" s="4">
        <v>4</v>
      </c>
      <c r="E36" s="4">
        <v>5</v>
      </c>
      <c r="F36" s="4">
        <v>6</v>
      </c>
      <c r="G36" s="4">
        <v>7</v>
      </c>
    </row>
    <row r="37" spans="1:7" ht="20.399999999999999" hidden="1" x14ac:dyDescent="0.25">
      <c r="A37" s="13" t="s">
        <v>43</v>
      </c>
      <c r="B37" s="19" t="s">
        <v>18</v>
      </c>
      <c r="C37" s="20">
        <v>10255</v>
      </c>
      <c r="D37" s="20">
        <v>10255</v>
      </c>
      <c r="E37" s="20">
        <f>D37-C37</f>
        <v>0</v>
      </c>
      <c r="F37" s="20">
        <f>D37/C37*100</f>
        <v>100</v>
      </c>
      <c r="G37" s="13"/>
    </row>
    <row r="38" spans="1:7" ht="61.2" hidden="1" x14ac:dyDescent="0.25">
      <c r="A38" s="13" t="s">
        <v>58</v>
      </c>
      <c r="B38" s="19" t="s">
        <v>285</v>
      </c>
      <c r="C38" s="23"/>
      <c r="D38" s="23"/>
      <c r="E38" s="20">
        <f t="shared" ref="E38" si="0">D38-C38</f>
        <v>0</v>
      </c>
      <c r="F38" s="20" t="e">
        <f t="shared" ref="F38" si="1">D38/C38*100</f>
        <v>#DIV/0!</v>
      </c>
      <c r="G38" s="13"/>
    </row>
    <row r="39" spans="1:7" hidden="1" x14ac:dyDescent="0.25">
      <c r="A39" s="13"/>
      <c r="B39" s="19"/>
      <c r="C39" s="20"/>
      <c r="D39" s="20"/>
      <c r="E39" s="20"/>
      <c r="F39" s="20"/>
      <c r="G39" s="13"/>
    </row>
    <row r="40" spans="1:7" ht="55.5" hidden="1" customHeight="1" x14ac:dyDescent="0.25">
      <c r="A40" s="2" t="s">
        <v>40</v>
      </c>
      <c r="B40" s="2" t="s">
        <v>11</v>
      </c>
      <c r="C40" s="2" t="s">
        <v>12</v>
      </c>
      <c r="D40" s="2" t="s">
        <v>13</v>
      </c>
      <c r="E40" s="2" t="s">
        <v>14</v>
      </c>
      <c r="F40" s="2" t="s">
        <v>16</v>
      </c>
      <c r="G40" s="2" t="s">
        <v>15</v>
      </c>
    </row>
    <row r="41" spans="1:7" hidden="1" x14ac:dyDescent="0.25">
      <c r="A41" s="3"/>
      <c r="B41" s="21" t="s">
        <v>18</v>
      </c>
      <c r="C41" s="3"/>
      <c r="D41" s="3"/>
      <c r="E41" s="3"/>
      <c r="F41" s="3"/>
      <c r="G41" s="3"/>
    </row>
    <row r="42" spans="1:7" hidden="1" x14ac:dyDescent="0.25">
      <c r="A42" s="3"/>
      <c r="B42" s="21" t="s">
        <v>18</v>
      </c>
      <c r="C42" s="3"/>
      <c r="D42" s="3"/>
      <c r="E42" s="3"/>
      <c r="F42" s="3"/>
      <c r="G42" s="3"/>
    </row>
    <row r="43" spans="1:7" ht="26.4" hidden="1" x14ac:dyDescent="0.25">
      <c r="A43" s="16" t="s">
        <v>39</v>
      </c>
      <c r="B43" s="11" t="s">
        <v>18</v>
      </c>
      <c r="C43" s="12">
        <v>10437</v>
      </c>
      <c r="D43" s="12">
        <v>10437</v>
      </c>
      <c r="E43" s="12">
        <f>D43-C43</f>
        <v>0</v>
      </c>
      <c r="F43" s="12">
        <f>D43/C43*100</f>
        <v>100</v>
      </c>
      <c r="G43" s="3"/>
    </row>
    <row r="45" spans="1:7" x14ac:dyDescent="0.25">
      <c r="A45" s="1" t="s">
        <v>92</v>
      </c>
    </row>
    <row r="46" spans="1:7" x14ac:dyDescent="0.25">
      <c r="A46" s="1" t="s">
        <v>20</v>
      </c>
    </row>
    <row r="47" spans="1:7" x14ac:dyDescent="0.25">
      <c r="A47" s="1" t="s">
        <v>33</v>
      </c>
    </row>
    <row r="48" spans="1:7" x14ac:dyDescent="0.25">
      <c r="A48" s="1" t="s">
        <v>30</v>
      </c>
    </row>
    <row r="49" spans="1:7" ht="37.200000000000003" customHeight="1" x14ac:dyDescent="0.25">
      <c r="A49" s="104" t="s">
        <v>91</v>
      </c>
      <c r="B49" s="104"/>
      <c r="C49" s="104"/>
      <c r="D49" s="104"/>
      <c r="E49" s="104"/>
      <c r="F49" s="104"/>
      <c r="G49" s="104"/>
    </row>
    <row r="51" spans="1:7" ht="63" customHeight="1" x14ac:dyDescent="0.25">
      <c r="A51" s="2" t="s">
        <v>21</v>
      </c>
      <c r="B51" s="2" t="s">
        <v>11</v>
      </c>
      <c r="C51" s="2" t="s">
        <v>12</v>
      </c>
      <c r="D51" s="2" t="s">
        <v>13</v>
      </c>
      <c r="E51" s="2" t="s">
        <v>14</v>
      </c>
      <c r="F51" s="2" t="s">
        <v>16</v>
      </c>
      <c r="G51" s="2" t="s">
        <v>22</v>
      </c>
    </row>
    <row r="52" spans="1:7" x14ac:dyDescent="0.25">
      <c r="A52" s="4">
        <v>1</v>
      </c>
      <c r="B52" s="4">
        <v>2</v>
      </c>
      <c r="C52" s="4">
        <v>3</v>
      </c>
      <c r="D52" s="43">
        <v>4</v>
      </c>
      <c r="E52" s="4">
        <v>5</v>
      </c>
      <c r="F52" s="4">
        <v>6</v>
      </c>
      <c r="G52" s="4">
        <v>7</v>
      </c>
    </row>
    <row r="53" spans="1:7" ht="60.6" customHeight="1" x14ac:dyDescent="0.25">
      <c r="A53" s="13" t="s">
        <v>94</v>
      </c>
      <c r="B53" s="4" t="s">
        <v>36</v>
      </c>
      <c r="C53" s="4">
        <v>180</v>
      </c>
      <c r="D53" s="43">
        <v>216</v>
      </c>
      <c r="E53" s="4">
        <f>D53-C53</f>
        <v>36</v>
      </c>
      <c r="F53" s="4">
        <f>D53/C53*100</f>
        <v>120</v>
      </c>
      <c r="G53" s="19" t="s">
        <v>349</v>
      </c>
    </row>
    <row r="54" spans="1:7" ht="19.2" customHeight="1" x14ac:dyDescent="0.25">
      <c r="A54" s="13" t="s">
        <v>140</v>
      </c>
      <c r="B54" s="4" t="s">
        <v>36</v>
      </c>
      <c r="C54" s="4">
        <v>82</v>
      </c>
      <c r="D54" s="43">
        <v>35</v>
      </c>
      <c r="E54" s="4">
        <f>D54-C54</f>
        <v>-47</v>
      </c>
      <c r="F54" s="41">
        <f>D54/C54*100</f>
        <v>42.68292682926829</v>
      </c>
      <c r="G54" s="4"/>
    </row>
    <row r="55" spans="1:7" x14ac:dyDescent="0.25">
      <c r="A55" s="13"/>
      <c r="B55" s="4"/>
      <c r="C55" s="4"/>
      <c r="D55" s="24"/>
      <c r="E55" s="4"/>
      <c r="F55" s="4"/>
      <c r="G55" s="4"/>
    </row>
    <row r="56" spans="1:7" ht="51.75" customHeight="1" x14ac:dyDescent="0.25">
      <c r="A56" s="2" t="s">
        <v>40</v>
      </c>
      <c r="B56" s="2" t="s">
        <v>11</v>
      </c>
      <c r="C56" s="2" t="s">
        <v>12</v>
      </c>
      <c r="D56" s="2" t="s">
        <v>13</v>
      </c>
      <c r="E56" s="2" t="s">
        <v>14</v>
      </c>
      <c r="F56" s="2" t="s">
        <v>16</v>
      </c>
      <c r="G56" s="2" t="s">
        <v>15</v>
      </c>
    </row>
    <row r="57" spans="1:7" x14ac:dyDescent="0.25">
      <c r="A57" s="3"/>
      <c r="B57" s="21" t="s">
        <v>18</v>
      </c>
      <c r="C57" s="3"/>
      <c r="D57" s="3"/>
      <c r="E57" s="3"/>
      <c r="F57" s="3"/>
      <c r="G57" s="3"/>
    </row>
    <row r="58" spans="1:7" x14ac:dyDescent="0.25">
      <c r="A58" s="3"/>
      <c r="B58" s="21" t="s">
        <v>18</v>
      </c>
      <c r="C58" s="3"/>
      <c r="D58" s="3"/>
      <c r="E58" s="3"/>
      <c r="F58" s="3"/>
      <c r="G58" s="3"/>
    </row>
    <row r="59" spans="1:7" ht="26.4" x14ac:dyDescent="0.25">
      <c r="A59" s="16" t="s">
        <v>39</v>
      </c>
      <c r="B59" s="11" t="s">
        <v>18</v>
      </c>
      <c r="C59" s="12">
        <v>54574</v>
      </c>
      <c r="D59" s="12">
        <v>54574</v>
      </c>
      <c r="E59" s="12">
        <f>D59-C59</f>
        <v>0</v>
      </c>
      <c r="F59" s="12">
        <f>D59/C59*100</f>
        <v>100</v>
      </c>
      <c r="G59" s="12"/>
    </row>
    <row r="61" spans="1:7" x14ac:dyDescent="0.25">
      <c r="C61" s="15"/>
    </row>
    <row r="62" spans="1:7" x14ac:dyDescent="0.25">
      <c r="A62" s="1" t="s">
        <v>405</v>
      </c>
      <c r="D62" s="1" t="s">
        <v>23</v>
      </c>
      <c r="F62" s="1" t="s">
        <v>403</v>
      </c>
    </row>
    <row r="63" spans="1:7" x14ac:dyDescent="0.25">
      <c r="D63" s="8" t="s">
        <v>24</v>
      </c>
      <c r="E63" s="8"/>
      <c r="F63" s="8"/>
    </row>
    <row r="65" spans="1:6" x14ac:dyDescent="0.25">
      <c r="A65" s="1" t="s">
        <v>25</v>
      </c>
      <c r="D65" s="1" t="s">
        <v>23</v>
      </c>
      <c r="F65" s="1" t="s">
        <v>404</v>
      </c>
    </row>
    <row r="66" spans="1:6" x14ac:dyDescent="0.25">
      <c r="D66" s="8" t="s">
        <v>24</v>
      </c>
      <c r="E66" s="8"/>
      <c r="F66" s="8"/>
    </row>
  </sheetData>
  <mergeCells count="10">
    <mergeCell ref="A20:G20"/>
    <mergeCell ref="A33:G33"/>
    <mergeCell ref="A49:G49"/>
    <mergeCell ref="F1:G1"/>
    <mergeCell ref="F2:G2"/>
    <mergeCell ref="A4:G4"/>
    <mergeCell ref="A5:G5"/>
    <mergeCell ref="A14:G14"/>
    <mergeCell ref="A19:G19"/>
    <mergeCell ref="A31:G31"/>
  </mergeCells>
  <pageMargins left="0.11811023622047245" right="0.11811023622047245" top="0" bottom="0" header="0" footer="0"/>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4"/>
  <sheetViews>
    <sheetView topLeftCell="A38" zoomScale="80" zoomScaleNormal="80" workbookViewId="0">
      <selection activeCell="D42" sqref="D42:D44"/>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31.5" customHeight="1" x14ac:dyDescent="0.25">
      <c r="A14" s="104" t="s">
        <v>95</v>
      </c>
      <c r="B14" s="104"/>
      <c r="C14" s="104"/>
      <c r="D14" s="104"/>
      <c r="E14" s="104"/>
      <c r="F14" s="104"/>
      <c r="G14" s="104"/>
    </row>
    <row r="15" spans="1:7" x14ac:dyDescent="0.25">
      <c r="A15" s="1" t="s">
        <v>197</v>
      </c>
    </row>
    <row r="16" spans="1:7" x14ac:dyDescent="0.25">
      <c r="A16" s="1" t="s">
        <v>28</v>
      </c>
    </row>
    <row r="17" spans="1:8" x14ac:dyDescent="0.25">
      <c r="A17" s="1" t="s">
        <v>29</v>
      </c>
    </row>
    <row r="18" spans="1:8" x14ac:dyDescent="0.25">
      <c r="A18" s="1" t="s">
        <v>30</v>
      </c>
    </row>
    <row r="19" spans="1:8" ht="35.25" customHeight="1" x14ac:dyDescent="0.25">
      <c r="A19" s="105" t="s">
        <v>397</v>
      </c>
      <c r="B19" s="105"/>
      <c r="C19" s="105"/>
      <c r="D19" s="105"/>
      <c r="E19" s="105"/>
      <c r="F19" s="105"/>
      <c r="G19" s="105"/>
    </row>
    <row r="20" spans="1:8" ht="96.75" customHeight="1" x14ac:dyDescent="0.25">
      <c r="A20" s="104" t="s">
        <v>108</v>
      </c>
      <c r="B20" s="104"/>
      <c r="C20" s="104"/>
      <c r="D20" s="104"/>
      <c r="E20" s="104"/>
      <c r="F20" s="104"/>
      <c r="G20" s="104"/>
    </row>
    <row r="21" spans="1:8" ht="61.2" customHeight="1" x14ac:dyDescent="0.25">
      <c r="A21" s="2" t="s">
        <v>10</v>
      </c>
      <c r="B21" s="2" t="s">
        <v>11</v>
      </c>
      <c r="C21" s="2" t="s">
        <v>12</v>
      </c>
      <c r="D21" s="2" t="s">
        <v>13</v>
      </c>
      <c r="E21" s="2" t="s">
        <v>14</v>
      </c>
      <c r="F21" s="2" t="s">
        <v>16</v>
      </c>
      <c r="G21" s="2" t="s">
        <v>15</v>
      </c>
    </row>
    <row r="22" spans="1:8" ht="12.75" x14ac:dyDescent="0.2">
      <c r="A22" s="4">
        <v>1</v>
      </c>
      <c r="B22" s="4">
        <v>2</v>
      </c>
      <c r="C22" s="4">
        <v>3</v>
      </c>
      <c r="D22" s="4">
        <v>4</v>
      </c>
      <c r="E22" s="4">
        <v>5</v>
      </c>
      <c r="F22" s="4">
        <v>6</v>
      </c>
      <c r="G22" s="4">
        <v>7</v>
      </c>
    </row>
    <row r="23" spans="1:8" ht="27.75" customHeight="1" x14ac:dyDescent="0.25">
      <c r="A23" s="17" t="s">
        <v>41</v>
      </c>
      <c r="B23" s="9" t="s">
        <v>18</v>
      </c>
      <c r="C23" s="18">
        <v>4152415</v>
      </c>
      <c r="D23" s="18">
        <v>4150682.8</v>
      </c>
      <c r="E23" s="18">
        <f>D23-C23</f>
        <v>-1732.2000000001863</v>
      </c>
      <c r="F23" s="18">
        <f>D23/C23*100</f>
        <v>99.958284516359754</v>
      </c>
      <c r="G23" s="2" t="s">
        <v>102</v>
      </c>
    </row>
    <row r="24" spans="1:8" ht="42" customHeight="1" x14ac:dyDescent="0.25">
      <c r="A24" s="28" t="s">
        <v>42</v>
      </c>
      <c r="B24" s="9" t="s">
        <v>18</v>
      </c>
      <c r="C24" s="18">
        <v>976951</v>
      </c>
      <c r="D24" s="18">
        <v>976950.5</v>
      </c>
      <c r="E24" s="18">
        <f>D24-C24</f>
        <v>-0.5</v>
      </c>
      <c r="F24" s="18">
        <f>D24/C24*100</f>
        <v>99.999948820360487</v>
      </c>
      <c r="G24" s="2" t="s">
        <v>96</v>
      </c>
    </row>
    <row r="25" spans="1:8" x14ac:dyDescent="0.25">
      <c r="A25" s="10" t="s">
        <v>17</v>
      </c>
      <c r="B25" s="11" t="s">
        <v>18</v>
      </c>
      <c r="C25" s="12">
        <f>C23+C24</f>
        <v>5129366</v>
      </c>
      <c r="D25" s="12">
        <f>D23+D24</f>
        <v>5127633.3</v>
      </c>
      <c r="E25" s="12">
        <f>D25-C25</f>
        <v>-1732.7000000001863</v>
      </c>
      <c r="F25" s="12">
        <f>D25/C25*100</f>
        <v>99.96621999677933</v>
      </c>
      <c r="G25" s="11"/>
    </row>
    <row r="26" spans="1:8" ht="29.25" customHeight="1" x14ac:dyDescent="0.25">
      <c r="A26" s="14" t="s">
        <v>19</v>
      </c>
      <c r="B26" s="9"/>
      <c r="C26" s="14"/>
      <c r="D26" s="14"/>
      <c r="E26" s="12"/>
      <c r="F26" s="12"/>
      <c r="G26" s="9"/>
    </row>
    <row r="27" spans="1:8" ht="27.75" customHeight="1" x14ac:dyDescent="0.25">
      <c r="A27" s="14" t="s">
        <v>112</v>
      </c>
      <c r="B27" s="2" t="s">
        <v>113</v>
      </c>
      <c r="C27" s="55">
        <v>4</v>
      </c>
      <c r="D27" s="55">
        <v>3.4</v>
      </c>
      <c r="E27" s="18">
        <f t="shared" ref="E27:E32" si="0">D27-C27</f>
        <v>-0.60000000000000009</v>
      </c>
      <c r="F27" s="18">
        <f t="shared" ref="F27:F32" si="1">D27/C27*100</f>
        <v>85</v>
      </c>
      <c r="G27" s="9"/>
    </row>
    <row r="28" spans="1:8" ht="43.2" customHeight="1" x14ac:dyDescent="0.25">
      <c r="A28" s="14" t="s">
        <v>114</v>
      </c>
      <c r="B28" s="2" t="s">
        <v>113</v>
      </c>
      <c r="C28" s="55">
        <v>0</v>
      </c>
      <c r="D28" s="73">
        <v>0.13</v>
      </c>
      <c r="E28" s="18">
        <f t="shared" si="0"/>
        <v>0.13</v>
      </c>
      <c r="F28" s="18" t="e">
        <f t="shared" si="1"/>
        <v>#DIV/0!</v>
      </c>
      <c r="G28" s="54" t="s">
        <v>382</v>
      </c>
      <c r="H28" s="91"/>
    </row>
    <row r="29" spans="1:8" ht="27.75" customHeight="1" x14ac:dyDescent="0.25">
      <c r="A29" s="14" t="s">
        <v>115</v>
      </c>
      <c r="B29" s="2" t="s">
        <v>113</v>
      </c>
      <c r="C29" s="55">
        <v>0</v>
      </c>
      <c r="D29" s="55">
        <v>3.4</v>
      </c>
      <c r="E29" s="18">
        <f t="shared" si="0"/>
        <v>3.4</v>
      </c>
      <c r="F29" s="18" t="e">
        <f t="shared" si="1"/>
        <v>#DIV/0!</v>
      </c>
      <c r="G29" s="9"/>
    </row>
    <row r="30" spans="1:8" ht="40.799999999999997" customHeight="1" x14ac:dyDescent="0.25">
      <c r="A30" s="14" t="s">
        <v>116</v>
      </c>
      <c r="B30" s="2" t="s">
        <v>117</v>
      </c>
      <c r="C30" s="55" t="s">
        <v>118</v>
      </c>
      <c r="D30" s="74">
        <v>0.39700000000000002</v>
      </c>
      <c r="E30" s="18"/>
      <c r="F30" s="18"/>
      <c r="G30" s="9"/>
    </row>
    <row r="31" spans="1:8" ht="45" customHeight="1" x14ac:dyDescent="0.25">
      <c r="A31" s="14" t="s">
        <v>119</v>
      </c>
      <c r="B31" s="2" t="s">
        <v>120</v>
      </c>
      <c r="C31" s="55" t="s">
        <v>118</v>
      </c>
      <c r="D31" s="73">
        <v>0.49</v>
      </c>
      <c r="E31" s="18"/>
      <c r="F31" s="18"/>
      <c r="G31" s="9"/>
    </row>
    <row r="32" spans="1:8" ht="42.6" customHeight="1" x14ac:dyDescent="0.25">
      <c r="A32" s="14" t="s">
        <v>121</v>
      </c>
      <c r="B32" s="9" t="s">
        <v>120</v>
      </c>
      <c r="C32" s="75">
        <v>17.059999999999999</v>
      </c>
      <c r="D32" s="50">
        <v>15</v>
      </c>
      <c r="E32" s="27">
        <f t="shared" si="0"/>
        <v>-2.0599999999999987</v>
      </c>
      <c r="F32" s="18">
        <f t="shared" si="1"/>
        <v>87.924970691676435</v>
      </c>
      <c r="G32" s="9"/>
    </row>
    <row r="33" spans="1:7" x14ac:dyDescent="0.25">
      <c r="A33" s="6"/>
      <c r="B33" s="7"/>
      <c r="C33" s="7"/>
      <c r="D33" s="7"/>
      <c r="E33" s="7"/>
      <c r="F33" s="7"/>
      <c r="G33" s="7"/>
    </row>
    <row r="34" spans="1:7" x14ac:dyDescent="0.25">
      <c r="A34" s="1" t="s">
        <v>97</v>
      </c>
    </row>
    <row r="35" spans="1:7" x14ac:dyDescent="0.25">
      <c r="A35" s="1" t="s">
        <v>20</v>
      </c>
    </row>
    <row r="36" spans="1:7" ht="36.75" customHeight="1" x14ac:dyDescent="0.25">
      <c r="A36" s="111" t="s">
        <v>99</v>
      </c>
      <c r="B36" s="111"/>
      <c r="C36" s="111"/>
      <c r="D36" s="111"/>
      <c r="E36" s="111"/>
      <c r="F36" s="111"/>
      <c r="G36" s="111"/>
    </row>
    <row r="37" spans="1:7" x14ac:dyDescent="0.25">
      <c r="A37" s="1" t="s">
        <v>30</v>
      </c>
    </row>
    <row r="38" spans="1:7" s="22" customFormat="1" ht="51" customHeight="1" x14ac:dyDescent="0.3">
      <c r="A38" s="104" t="s">
        <v>100</v>
      </c>
      <c r="B38" s="104"/>
      <c r="C38" s="104"/>
      <c r="D38" s="104"/>
      <c r="E38" s="104"/>
      <c r="F38" s="104"/>
      <c r="G38" s="104"/>
    </row>
    <row r="40" spans="1:7" ht="59.25" customHeight="1" x14ac:dyDescent="0.25">
      <c r="A40" s="2" t="s">
        <v>21</v>
      </c>
      <c r="B40" s="2" t="s">
        <v>11</v>
      </c>
      <c r="C40" s="2" t="s">
        <v>12</v>
      </c>
      <c r="D40" s="2" t="s">
        <v>13</v>
      </c>
      <c r="E40" s="2" t="s">
        <v>14</v>
      </c>
      <c r="F40" s="2" t="s">
        <v>16</v>
      </c>
      <c r="G40" s="2" t="s">
        <v>22</v>
      </c>
    </row>
    <row r="41" spans="1:7" x14ac:dyDescent="0.25">
      <c r="A41" s="4">
        <v>1</v>
      </c>
      <c r="B41" s="4">
        <v>2</v>
      </c>
      <c r="C41" s="4">
        <v>3</v>
      </c>
      <c r="D41" s="4">
        <v>4</v>
      </c>
      <c r="E41" s="4">
        <v>5</v>
      </c>
      <c r="F41" s="4">
        <v>6</v>
      </c>
      <c r="G41" s="4">
        <v>7</v>
      </c>
    </row>
    <row r="42" spans="1:7" ht="35.4" customHeight="1" x14ac:dyDescent="0.25">
      <c r="A42" s="13" t="s">
        <v>104</v>
      </c>
      <c r="B42" s="19" t="s">
        <v>36</v>
      </c>
      <c r="C42" s="62">
        <v>3</v>
      </c>
      <c r="D42" s="62">
        <v>3</v>
      </c>
      <c r="E42" s="20">
        <f t="shared" ref="E42:E47" si="2">D42-C42</f>
        <v>0</v>
      </c>
      <c r="F42" s="20">
        <f t="shared" ref="F42:F47" si="3">D42/C42*100</f>
        <v>100</v>
      </c>
      <c r="G42" s="13"/>
    </row>
    <row r="43" spans="1:7" ht="36.6" customHeight="1" x14ac:dyDescent="0.25">
      <c r="A43" s="13" t="s">
        <v>105</v>
      </c>
      <c r="B43" s="19" t="s">
        <v>36</v>
      </c>
      <c r="C43" s="62">
        <v>42</v>
      </c>
      <c r="D43" s="62">
        <v>42</v>
      </c>
      <c r="E43" s="20">
        <f t="shared" si="2"/>
        <v>0</v>
      </c>
      <c r="F43" s="20">
        <f t="shared" si="3"/>
        <v>100</v>
      </c>
      <c r="G43" s="13"/>
    </row>
    <row r="44" spans="1:7" ht="31.2" customHeight="1" x14ac:dyDescent="0.25">
      <c r="A44" s="13" t="s">
        <v>106</v>
      </c>
      <c r="B44" s="19" t="s">
        <v>36</v>
      </c>
      <c r="C44" s="62">
        <v>479</v>
      </c>
      <c r="D44" s="62">
        <v>479</v>
      </c>
      <c r="E44" s="20">
        <f t="shared" si="2"/>
        <v>0</v>
      </c>
      <c r="F44" s="20">
        <f t="shared" si="3"/>
        <v>100</v>
      </c>
      <c r="G44" s="13"/>
    </row>
    <row r="45" spans="1:7" ht="60.6" hidden="1" customHeight="1" x14ac:dyDescent="0.25">
      <c r="A45" s="33" t="s">
        <v>64</v>
      </c>
      <c r="B45" s="72" t="s">
        <v>18</v>
      </c>
      <c r="C45" s="23">
        <v>24248</v>
      </c>
      <c r="D45" s="23">
        <v>24248</v>
      </c>
      <c r="E45" s="23">
        <f t="shared" si="2"/>
        <v>0</v>
      </c>
      <c r="F45" s="23">
        <f t="shared" si="3"/>
        <v>100</v>
      </c>
      <c r="G45" s="33"/>
    </row>
    <row r="46" spans="1:7" ht="30.6" hidden="1" x14ac:dyDescent="0.25">
      <c r="A46" s="33" t="s">
        <v>56</v>
      </c>
      <c r="B46" s="72" t="s">
        <v>18</v>
      </c>
      <c r="C46" s="23">
        <v>36566</v>
      </c>
      <c r="D46" s="23">
        <v>36566</v>
      </c>
      <c r="E46" s="23">
        <f t="shared" si="2"/>
        <v>0</v>
      </c>
      <c r="F46" s="23">
        <f t="shared" si="3"/>
        <v>100</v>
      </c>
      <c r="G46" s="33"/>
    </row>
    <row r="47" spans="1:7" ht="37.200000000000003" hidden="1" customHeight="1" x14ac:dyDescent="0.25">
      <c r="A47" s="33" t="s">
        <v>103</v>
      </c>
      <c r="B47" s="72" t="s">
        <v>18</v>
      </c>
      <c r="C47" s="23">
        <v>3152578</v>
      </c>
      <c r="D47" s="23">
        <v>3152578</v>
      </c>
      <c r="E47" s="23">
        <f t="shared" si="2"/>
        <v>0</v>
      </c>
      <c r="F47" s="23">
        <f t="shared" si="3"/>
        <v>100</v>
      </c>
      <c r="G47" s="33"/>
    </row>
    <row r="48" spans="1:7" ht="55.5" customHeight="1" x14ac:dyDescent="0.25">
      <c r="A48" s="2" t="s">
        <v>40</v>
      </c>
      <c r="B48" s="2" t="s">
        <v>11</v>
      </c>
      <c r="C48" s="2" t="s">
        <v>12</v>
      </c>
      <c r="D48" s="2" t="s">
        <v>13</v>
      </c>
      <c r="E48" s="2" t="s">
        <v>14</v>
      </c>
      <c r="F48" s="2" t="s">
        <v>16</v>
      </c>
      <c r="G48" s="2" t="s">
        <v>15</v>
      </c>
    </row>
    <row r="49" spans="1:8" x14ac:dyDescent="0.25">
      <c r="A49" s="3"/>
      <c r="B49" s="21" t="s">
        <v>18</v>
      </c>
      <c r="C49" s="3"/>
      <c r="D49" s="3"/>
      <c r="E49" s="3"/>
      <c r="F49" s="3"/>
      <c r="G49" s="3"/>
    </row>
    <row r="50" spans="1:8" x14ac:dyDescent="0.25">
      <c r="A50" s="3"/>
      <c r="B50" s="21" t="s">
        <v>18</v>
      </c>
      <c r="C50" s="3"/>
      <c r="D50" s="3"/>
      <c r="E50" s="3"/>
      <c r="F50" s="3"/>
      <c r="G50" s="3"/>
    </row>
    <row r="51" spans="1:8" ht="43.5" customHeight="1" x14ac:dyDescent="0.25">
      <c r="A51" s="16" t="s">
        <v>39</v>
      </c>
      <c r="B51" s="11" t="s">
        <v>18</v>
      </c>
      <c r="C51" s="12">
        <v>4152415</v>
      </c>
      <c r="D51" s="12">
        <v>4150682.8</v>
      </c>
      <c r="E51" s="12">
        <f>D51-C51</f>
        <v>-1732.2000000001863</v>
      </c>
      <c r="F51" s="12">
        <f>D51/C51*100</f>
        <v>99.958284516359754</v>
      </c>
      <c r="G51" s="26" t="s">
        <v>102</v>
      </c>
    </row>
    <row r="53" spans="1:8" x14ac:dyDescent="0.25">
      <c r="A53" s="1" t="s">
        <v>98</v>
      </c>
    </row>
    <row r="54" spans="1:8" x14ac:dyDescent="0.25">
      <c r="A54" s="1" t="s">
        <v>20</v>
      </c>
    </row>
    <row r="55" spans="1:8" x14ac:dyDescent="0.25">
      <c r="A55" s="1" t="s">
        <v>33</v>
      </c>
    </row>
    <row r="56" spans="1:8" x14ac:dyDescent="0.25">
      <c r="A56" s="1" t="s">
        <v>30</v>
      </c>
    </row>
    <row r="57" spans="1:8" ht="66" customHeight="1" x14ac:dyDescent="0.25">
      <c r="A57" s="104" t="s">
        <v>107</v>
      </c>
      <c r="B57" s="104"/>
      <c r="C57" s="104"/>
      <c r="D57" s="104"/>
      <c r="E57" s="104"/>
      <c r="F57" s="104"/>
      <c r="G57" s="104"/>
    </row>
    <row r="59" spans="1:8" ht="63" customHeight="1" x14ac:dyDescent="0.25">
      <c r="A59" s="2" t="s">
        <v>21</v>
      </c>
      <c r="B59" s="2" t="s">
        <v>11</v>
      </c>
      <c r="C59" s="2" t="s">
        <v>12</v>
      </c>
      <c r="D59" s="2" t="s">
        <v>13</v>
      </c>
      <c r="E59" s="2" t="s">
        <v>14</v>
      </c>
      <c r="F59" s="2" t="s">
        <v>16</v>
      </c>
      <c r="G59" s="2" t="s">
        <v>22</v>
      </c>
    </row>
    <row r="60" spans="1:8" x14ac:dyDescent="0.25">
      <c r="A60" s="4">
        <v>1</v>
      </c>
      <c r="B60" s="4">
        <v>2</v>
      </c>
      <c r="C60" s="4">
        <v>3</v>
      </c>
      <c r="D60" s="4">
        <v>4</v>
      </c>
      <c r="E60" s="4">
        <v>5</v>
      </c>
      <c r="F60" s="4">
        <v>6</v>
      </c>
      <c r="G60" s="4">
        <v>7</v>
      </c>
    </row>
    <row r="61" spans="1:8" ht="52.8" customHeight="1" x14ac:dyDescent="0.25">
      <c r="A61" s="13" t="s">
        <v>109</v>
      </c>
      <c r="B61" s="4" t="s">
        <v>36</v>
      </c>
      <c r="C61" s="4">
        <v>15676</v>
      </c>
      <c r="D61" s="95">
        <v>18373</v>
      </c>
      <c r="E61" s="4">
        <f>D61-C61</f>
        <v>2697</v>
      </c>
      <c r="F61" s="41">
        <f>D61/C61*100</f>
        <v>117.2046440418474</v>
      </c>
      <c r="G61" s="94" t="s">
        <v>395</v>
      </c>
    </row>
    <row r="62" spans="1:8" ht="57.6" customHeight="1" x14ac:dyDescent="0.25">
      <c r="A62" s="13" t="s">
        <v>110</v>
      </c>
      <c r="B62" s="4" t="s">
        <v>88</v>
      </c>
      <c r="C62" s="4">
        <v>2072</v>
      </c>
      <c r="D62" s="95">
        <f>1597+210</f>
        <v>1807</v>
      </c>
      <c r="E62" s="43">
        <f>D62-C62</f>
        <v>-265</v>
      </c>
      <c r="F62" s="98">
        <f>D62/C62*100</f>
        <v>87.210424710424704</v>
      </c>
      <c r="G62" s="96" t="s">
        <v>398</v>
      </c>
      <c r="H62" s="97" t="s">
        <v>388</v>
      </c>
    </row>
    <row r="63" spans="1:8" ht="32.4" customHeight="1" x14ac:dyDescent="0.25">
      <c r="A63" s="13" t="s">
        <v>111</v>
      </c>
      <c r="B63" s="4" t="s">
        <v>36</v>
      </c>
      <c r="C63" s="4">
        <v>2064</v>
      </c>
      <c r="D63" s="95">
        <f>1302+979</f>
        <v>2281</v>
      </c>
      <c r="E63" s="4">
        <f>D63-C63</f>
        <v>217</v>
      </c>
      <c r="F63" s="41">
        <f>D63/C63*100</f>
        <v>110.51356589147288</v>
      </c>
      <c r="G63" s="70"/>
      <c r="H63" s="101" t="s">
        <v>394</v>
      </c>
    </row>
    <row r="64" spans="1:8" ht="56.4" customHeight="1" x14ac:dyDescent="0.25">
      <c r="A64" s="2" t="s">
        <v>40</v>
      </c>
      <c r="B64" s="2" t="s">
        <v>11</v>
      </c>
      <c r="C64" s="2" t="s">
        <v>12</v>
      </c>
      <c r="D64" s="2" t="s">
        <v>13</v>
      </c>
      <c r="E64" s="2" t="s">
        <v>14</v>
      </c>
      <c r="F64" s="2" t="s">
        <v>16</v>
      </c>
      <c r="G64" s="2" t="s">
        <v>15</v>
      </c>
    </row>
    <row r="65" spans="1:7" x14ac:dyDescent="0.25">
      <c r="A65" s="3"/>
      <c r="B65" s="21" t="s">
        <v>18</v>
      </c>
      <c r="C65" s="3"/>
      <c r="D65" s="3"/>
      <c r="E65" s="3"/>
      <c r="F65" s="3"/>
      <c r="G65" s="3"/>
    </row>
    <row r="66" spans="1:7" x14ac:dyDescent="0.25">
      <c r="A66" s="3"/>
      <c r="B66" s="21" t="s">
        <v>18</v>
      </c>
      <c r="C66" s="3"/>
      <c r="D66" s="3"/>
      <c r="E66" s="3"/>
      <c r="F66" s="3"/>
      <c r="G66" s="3"/>
    </row>
    <row r="67" spans="1:7" ht="47.25" customHeight="1" x14ac:dyDescent="0.25">
      <c r="A67" s="16" t="s">
        <v>39</v>
      </c>
      <c r="B67" s="11" t="s">
        <v>18</v>
      </c>
      <c r="C67" s="12">
        <v>976951</v>
      </c>
      <c r="D67" s="12">
        <v>976950.5</v>
      </c>
      <c r="E67" s="12">
        <f>D67-C67</f>
        <v>-0.5</v>
      </c>
      <c r="F67" s="12">
        <f>D67/C67*100</f>
        <v>99.999948820360487</v>
      </c>
      <c r="G67" s="26" t="s">
        <v>96</v>
      </c>
    </row>
    <row r="69" spans="1:7" x14ac:dyDescent="0.25">
      <c r="C69" s="15"/>
    </row>
    <row r="70" spans="1:7" x14ac:dyDescent="0.25">
      <c r="A70" s="1" t="s">
        <v>405</v>
      </c>
      <c r="D70" s="1" t="s">
        <v>23</v>
      </c>
      <c r="F70" s="1" t="s">
        <v>403</v>
      </c>
    </row>
    <row r="71" spans="1:7" x14ac:dyDescent="0.25">
      <c r="D71" s="8" t="s">
        <v>24</v>
      </c>
      <c r="E71" s="8"/>
      <c r="F71" s="8"/>
    </row>
    <row r="73" spans="1:7" x14ac:dyDescent="0.25">
      <c r="A73" s="1" t="s">
        <v>25</v>
      </c>
      <c r="D73" s="1" t="s">
        <v>23</v>
      </c>
      <c r="F73" s="1" t="s">
        <v>404</v>
      </c>
    </row>
    <row r="74" spans="1:7" x14ac:dyDescent="0.25">
      <c r="D74" s="8" t="s">
        <v>24</v>
      </c>
      <c r="E74" s="8"/>
      <c r="F74" s="8"/>
    </row>
  </sheetData>
  <mergeCells count="10">
    <mergeCell ref="A20:G20"/>
    <mergeCell ref="A38:G38"/>
    <mergeCell ref="A57:G57"/>
    <mergeCell ref="A36:G36"/>
    <mergeCell ref="F1:G1"/>
    <mergeCell ref="F2:G2"/>
    <mergeCell ref="A4:G4"/>
    <mergeCell ref="A5:G5"/>
    <mergeCell ref="A14:G14"/>
    <mergeCell ref="A19:G19"/>
  </mergeCells>
  <pageMargins left="0.11811023622047245" right="0.11811023622047245" top="0" bottom="0" header="0" footer="0"/>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topLeftCell="A29" zoomScale="70" zoomScaleNormal="70" workbookViewId="0">
      <selection activeCell="E56" sqref="E56"/>
    </sheetView>
  </sheetViews>
  <sheetFormatPr defaultColWidth="9" defaultRowHeight="13.2" x14ac:dyDescent="0.25"/>
  <cols>
    <col min="1" max="1" width="30.6640625" style="1" customWidth="1"/>
    <col min="2" max="2" width="12.109375" style="1" customWidth="1"/>
    <col min="3" max="3" width="20.6640625" style="1" customWidth="1"/>
    <col min="4" max="4" width="20.33203125" style="1" customWidth="1"/>
    <col min="5" max="5" width="12.21875" style="1" customWidth="1"/>
    <col min="6" max="6" width="16.109375" style="1" customWidth="1"/>
    <col min="7" max="7" width="30" style="1" customWidth="1"/>
    <col min="8" max="16384" width="9" style="1"/>
  </cols>
  <sheetData>
    <row r="1" spans="1:7" x14ac:dyDescent="0.25">
      <c r="F1" s="106" t="s">
        <v>0</v>
      </c>
      <c r="G1" s="106"/>
    </row>
    <row r="2" spans="1:7" ht="30.75" customHeight="1" x14ac:dyDescent="0.25">
      <c r="F2" s="107" t="s">
        <v>1</v>
      </c>
      <c r="G2" s="107"/>
    </row>
    <row r="4" spans="1:7" x14ac:dyDescent="0.25">
      <c r="A4" s="108" t="s">
        <v>2</v>
      </c>
      <c r="B4" s="108"/>
      <c r="C4" s="108"/>
      <c r="D4" s="108"/>
      <c r="E4" s="108"/>
      <c r="F4" s="108"/>
      <c r="G4" s="108"/>
    </row>
    <row r="5" spans="1:7" x14ac:dyDescent="0.25">
      <c r="A5" s="108" t="s">
        <v>3</v>
      </c>
      <c r="B5" s="108"/>
      <c r="C5" s="108"/>
      <c r="D5" s="108"/>
      <c r="E5" s="108"/>
      <c r="F5" s="108"/>
      <c r="G5" s="108"/>
    </row>
    <row r="7" spans="1:7" x14ac:dyDescent="0.25">
      <c r="A7" s="1" t="s">
        <v>4</v>
      </c>
    </row>
    <row r="8" spans="1:7" x14ac:dyDescent="0.25">
      <c r="A8" s="1" t="s">
        <v>5</v>
      </c>
    </row>
    <row r="9" spans="1:7" x14ac:dyDescent="0.25">
      <c r="A9" s="1" t="s">
        <v>6</v>
      </c>
    </row>
    <row r="10" spans="1:7" x14ac:dyDescent="0.25">
      <c r="A10" s="1" t="s">
        <v>7</v>
      </c>
    </row>
    <row r="11" spans="1:7" x14ac:dyDescent="0.25">
      <c r="A11" s="1" t="s">
        <v>8</v>
      </c>
    </row>
    <row r="12" spans="1:7" x14ac:dyDescent="0.25">
      <c r="A12" s="1" t="s">
        <v>9</v>
      </c>
    </row>
    <row r="13" spans="1:7" x14ac:dyDescent="0.25">
      <c r="A13" s="1" t="s">
        <v>26</v>
      </c>
    </row>
    <row r="14" spans="1:7" ht="39" customHeight="1" x14ac:dyDescent="0.25">
      <c r="A14" s="104" t="s">
        <v>122</v>
      </c>
      <c r="B14" s="104"/>
      <c r="C14" s="104"/>
      <c r="D14" s="104"/>
      <c r="E14" s="104"/>
      <c r="F14" s="104"/>
      <c r="G14" s="104"/>
    </row>
    <row r="15" spans="1:7" x14ac:dyDescent="0.25">
      <c r="A15" s="1" t="s">
        <v>197</v>
      </c>
    </row>
    <row r="16" spans="1:7" x14ac:dyDescent="0.25">
      <c r="A16" s="1" t="s">
        <v>28</v>
      </c>
    </row>
    <row r="17" spans="1:7" x14ac:dyDescent="0.25">
      <c r="A17" s="1" t="s">
        <v>29</v>
      </c>
    </row>
    <row r="18" spans="1:7" x14ac:dyDescent="0.25">
      <c r="A18" s="1" t="s">
        <v>30</v>
      </c>
    </row>
    <row r="19" spans="1:7" ht="35.25" customHeight="1" x14ac:dyDescent="0.25">
      <c r="A19" s="104" t="s">
        <v>123</v>
      </c>
      <c r="B19" s="104"/>
      <c r="C19" s="104"/>
      <c r="D19" s="104"/>
      <c r="E19" s="104"/>
      <c r="F19" s="104"/>
      <c r="G19" s="104"/>
    </row>
    <row r="20" spans="1:7" ht="33.75" customHeight="1" x14ac:dyDescent="0.25">
      <c r="A20" s="104" t="s">
        <v>126</v>
      </c>
      <c r="B20" s="104"/>
      <c r="C20" s="104"/>
      <c r="D20" s="104"/>
      <c r="E20" s="104"/>
      <c r="F20" s="104"/>
      <c r="G20" s="104"/>
    </row>
    <row r="21" spans="1:7" ht="50.25" customHeight="1" x14ac:dyDescent="0.25">
      <c r="A21" s="2" t="s">
        <v>10</v>
      </c>
      <c r="B21" s="2" t="s">
        <v>11</v>
      </c>
      <c r="C21" s="2" t="s">
        <v>12</v>
      </c>
      <c r="D21" s="2" t="s">
        <v>13</v>
      </c>
      <c r="E21" s="2" t="s">
        <v>14</v>
      </c>
      <c r="F21" s="2" t="s">
        <v>16</v>
      </c>
      <c r="G21" s="2" t="s">
        <v>15</v>
      </c>
    </row>
    <row r="22" spans="1:7" x14ac:dyDescent="0.25">
      <c r="A22" s="4">
        <v>1</v>
      </c>
      <c r="B22" s="4">
        <v>2</v>
      </c>
      <c r="C22" s="4">
        <v>3</v>
      </c>
      <c r="D22" s="4">
        <v>4</v>
      </c>
      <c r="E22" s="4">
        <v>5</v>
      </c>
      <c r="F22" s="4">
        <v>6</v>
      </c>
      <c r="G22" s="4">
        <v>7</v>
      </c>
    </row>
    <row r="23" spans="1:7" ht="27.75" customHeight="1" x14ac:dyDescent="0.25">
      <c r="A23" s="17" t="s">
        <v>41</v>
      </c>
      <c r="B23" s="9" t="s">
        <v>18</v>
      </c>
      <c r="C23" s="18">
        <v>1238361</v>
      </c>
      <c r="D23" s="18">
        <v>1238361</v>
      </c>
      <c r="E23" s="18">
        <f>D23-C23</f>
        <v>0</v>
      </c>
      <c r="F23" s="18">
        <f>D23/C23*100</f>
        <v>100</v>
      </c>
      <c r="G23" s="2"/>
    </row>
    <row r="24" spans="1:7" ht="42" customHeight="1" x14ac:dyDescent="0.25">
      <c r="A24" s="28" t="s">
        <v>42</v>
      </c>
      <c r="B24" s="9" t="s">
        <v>18</v>
      </c>
      <c r="C24" s="18">
        <v>126863</v>
      </c>
      <c r="D24" s="18">
        <v>126863</v>
      </c>
      <c r="E24" s="18">
        <f>D24-C24</f>
        <v>0</v>
      </c>
      <c r="F24" s="18">
        <f>D24/C24*100</f>
        <v>100</v>
      </c>
      <c r="G24" s="2"/>
    </row>
    <row r="25" spans="1:7" ht="26.4" x14ac:dyDescent="0.25">
      <c r="A25" s="42" t="s">
        <v>17</v>
      </c>
      <c r="B25" s="11" t="s">
        <v>18</v>
      </c>
      <c r="C25" s="12">
        <f>C23+C24</f>
        <v>1365224</v>
      </c>
      <c r="D25" s="12">
        <f>D23+D24</f>
        <v>1365224</v>
      </c>
      <c r="E25" s="12">
        <f>D25-C25</f>
        <v>0</v>
      </c>
      <c r="F25" s="12">
        <f>D25/C25*100</f>
        <v>100</v>
      </c>
      <c r="G25" s="11"/>
    </row>
    <row r="26" spans="1:7" ht="29.25" customHeight="1" x14ac:dyDescent="0.25">
      <c r="A26" s="14" t="s">
        <v>19</v>
      </c>
      <c r="B26" s="9"/>
      <c r="C26" s="14"/>
      <c r="D26" s="14"/>
      <c r="E26" s="12"/>
      <c r="F26" s="12"/>
      <c r="G26" s="9"/>
    </row>
    <row r="27" spans="1:7" ht="82.8" customHeight="1" x14ac:dyDescent="0.25">
      <c r="A27" s="14" t="s">
        <v>124</v>
      </c>
      <c r="B27" s="2" t="s">
        <v>120</v>
      </c>
      <c r="C27" s="55">
        <v>31.5</v>
      </c>
      <c r="D27" s="55">
        <v>20</v>
      </c>
      <c r="E27" s="18">
        <f t="shared" ref="E27:E28" si="0">D27-C27</f>
        <v>-11.5</v>
      </c>
      <c r="F27" s="18">
        <f t="shared" ref="F27:F28" si="1">D27/C27*100</f>
        <v>63.492063492063487</v>
      </c>
      <c r="G27" s="48" t="s">
        <v>396</v>
      </c>
    </row>
    <row r="28" spans="1:7" ht="46.2" customHeight="1" x14ac:dyDescent="0.25">
      <c r="A28" s="14" t="s">
        <v>125</v>
      </c>
      <c r="B28" s="2" t="s">
        <v>120</v>
      </c>
      <c r="C28" s="55">
        <v>5.0999999999999996</v>
      </c>
      <c r="D28" s="55">
        <v>27</v>
      </c>
      <c r="E28" s="18">
        <f t="shared" si="0"/>
        <v>21.9</v>
      </c>
      <c r="F28" s="18">
        <f t="shared" si="1"/>
        <v>529.41176470588243</v>
      </c>
      <c r="G28" s="9"/>
    </row>
    <row r="29" spans="1:7" x14ac:dyDescent="0.25">
      <c r="A29" s="6"/>
      <c r="B29" s="7"/>
      <c r="C29" s="7"/>
      <c r="D29" s="7"/>
      <c r="E29" s="7"/>
      <c r="F29" s="7"/>
      <c r="G29" s="7"/>
    </row>
    <row r="30" spans="1:7" hidden="1" x14ac:dyDescent="0.25">
      <c r="A30" s="1" t="s">
        <v>128</v>
      </c>
    </row>
    <row r="31" spans="1:7" hidden="1" x14ac:dyDescent="0.25">
      <c r="A31" s="1" t="s">
        <v>20</v>
      </c>
    </row>
    <row r="32" spans="1:7" ht="36.75" hidden="1" customHeight="1" x14ac:dyDescent="0.25">
      <c r="A32" s="111" t="s">
        <v>99</v>
      </c>
      <c r="B32" s="111"/>
      <c r="C32" s="111"/>
      <c r="D32" s="111"/>
      <c r="E32" s="111"/>
      <c r="F32" s="111"/>
      <c r="G32" s="111"/>
    </row>
    <row r="33" spans="1:7" hidden="1" x14ac:dyDescent="0.25">
      <c r="A33" s="1" t="s">
        <v>30</v>
      </c>
    </row>
    <row r="34" spans="1:7" s="22" customFormat="1" ht="38.25" hidden="1" customHeight="1" x14ac:dyDescent="0.3">
      <c r="A34" s="104" t="s">
        <v>57</v>
      </c>
      <c r="B34" s="104"/>
      <c r="C34" s="104"/>
      <c r="D34" s="104"/>
      <c r="E34" s="104"/>
      <c r="F34" s="104"/>
      <c r="G34" s="104"/>
    </row>
    <row r="35" spans="1:7" hidden="1" x14ac:dyDescent="0.25"/>
    <row r="36" spans="1:7" ht="59.25" hidden="1" customHeight="1" x14ac:dyDescent="0.25">
      <c r="A36" s="2" t="s">
        <v>21</v>
      </c>
      <c r="B36" s="2" t="s">
        <v>11</v>
      </c>
      <c r="C36" s="2" t="s">
        <v>12</v>
      </c>
      <c r="D36" s="2" t="s">
        <v>13</v>
      </c>
      <c r="E36" s="2" t="s">
        <v>14</v>
      </c>
      <c r="F36" s="2" t="s">
        <v>16</v>
      </c>
      <c r="G36" s="2" t="s">
        <v>22</v>
      </c>
    </row>
    <row r="37" spans="1:7" hidden="1" x14ac:dyDescent="0.25">
      <c r="A37" s="4">
        <v>1</v>
      </c>
      <c r="B37" s="4">
        <v>2</v>
      </c>
      <c r="C37" s="4">
        <v>3</v>
      </c>
      <c r="D37" s="4">
        <v>4</v>
      </c>
      <c r="E37" s="4">
        <v>5</v>
      </c>
      <c r="F37" s="4">
        <v>6</v>
      </c>
      <c r="G37" s="4">
        <v>7</v>
      </c>
    </row>
    <row r="38" spans="1:7" ht="20.399999999999999" hidden="1" x14ac:dyDescent="0.25">
      <c r="A38" s="13" t="s">
        <v>43</v>
      </c>
      <c r="B38" s="19" t="s">
        <v>18</v>
      </c>
      <c r="C38" s="20">
        <v>7184</v>
      </c>
      <c r="D38" s="20">
        <v>7184</v>
      </c>
      <c r="E38" s="20">
        <f>D38-C38</f>
        <v>0</v>
      </c>
      <c r="F38" s="20">
        <f>D38/C38*100</f>
        <v>100</v>
      </c>
      <c r="G38" s="13"/>
    </row>
    <row r="39" spans="1:7" ht="40.799999999999997" hidden="1" x14ac:dyDescent="0.25">
      <c r="A39" s="13" t="s">
        <v>64</v>
      </c>
      <c r="B39" s="19" t="s">
        <v>18</v>
      </c>
      <c r="C39" s="25">
        <v>22592</v>
      </c>
      <c r="D39" s="25">
        <v>22592</v>
      </c>
      <c r="E39" s="20">
        <f t="shared" ref="E39:E41" si="2">D39-C39</f>
        <v>0</v>
      </c>
      <c r="F39" s="20">
        <f t="shared" ref="F39:F41" si="3">D39/C39*100</f>
        <v>100</v>
      </c>
      <c r="G39" s="13"/>
    </row>
    <row r="40" spans="1:7" ht="30.6" hidden="1" x14ac:dyDescent="0.25">
      <c r="A40" s="13" t="s">
        <v>56</v>
      </c>
      <c r="B40" s="19" t="s">
        <v>18</v>
      </c>
      <c r="C40" s="20">
        <v>6717</v>
      </c>
      <c r="D40" s="20">
        <v>6717</v>
      </c>
      <c r="E40" s="20">
        <f t="shared" si="2"/>
        <v>0</v>
      </c>
      <c r="F40" s="20">
        <f t="shared" si="3"/>
        <v>100</v>
      </c>
      <c r="G40" s="13"/>
    </row>
    <row r="41" spans="1:7" ht="20.399999999999999" hidden="1" x14ac:dyDescent="0.25">
      <c r="A41" s="13" t="s">
        <v>103</v>
      </c>
      <c r="B41" s="19" t="s">
        <v>18</v>
      </c>
      <c r="C41" s="20">
        <v>1201868</v>
      </c>
      <c r="D41" s="20">
        <v>1201868</v>
      </c>
      <c r="E41" s="20">
        <f t="shared" si="2"/>
        <v>0</v>
      </c>
      <c r="F41" s="20">
        <f t="shared" si="3"/>
        <v>100</v>
      </c>
      <c r="G41" s="13"/>
    </row>
    <row r="42" spans="1:7" ht="55.5" hidden="1" customHeight="1" x14ac:dyDescent="0.25">
      <c r="A42" s="2" t="s">
        <v>40</v>
      </c>
      <c r="B42" s="2" t="s">
        <v>11</v>
      </c>
      <c r="C42" s="2" t="s">
        <v>12</v>
      </c>
      <c r="D42" s="2" t="s">
        <v>13</v>
      </c>
      <c r="E42" s="2" t="s">
        <v>14</v>
      </c>
      <c r="F42" s="2" t="s">
        <v>16</v>
      </c>
      <c r="G42" s="2" t="s">
        <v>15</v>
      </c>
    </row>
    <row r="43" spans="1:7" hidden="1" x14ac:dyDescent="0.25">
      <c r="A43" s="3"/>
      <c r="B43" s="21" t="s">
        <v>18</v>
      </c>
      <c r="C43" s="3"/>
      <c r="D43" s="3"/>
      <c r="E43" s="3"/>
      <c r="F43" s="3"/>
      <c r="G43" s="3"/>
    </row>
    <row r="44" spans="1:7" hidden="1" x14ac:dyDescent="0.25">
      <c r="A44" s="3"/>
      <c r="B44" s="21" t="s">
        <v>18</v>
      </c>
      <c r="C44" s="3"/>
      <c r="D44" s="3"/>
      <c r="E44" s="3"/>
      <c r="F44" s="3"/>
      <c r="G44" s="3"/>
    </row>
    <row r="45" spans="1:7" ht="43.5" hidden="1" customHeight="1" x14ac:dyDescent="0.25">
      <c r="A45" s="16" t="s">
        <v>39</v>
      </c>
      <c r="B45" s="11" t="s">
        <v>18</v>
      </c>
      <c r="C45" s="12">
        <v>1238361</v>
      </c>
      <c r="D45" s="12">
        <v>1238361</v>
      </c>
      <c r="E45" s="12">
        <f>D45-C45</f>
        <v>0</v>
      </c>
      <c r="F45" s="12">
        <f>D45/C45*100</f>
        <v>100</v>
      </c>
      <c r="G45" s="26"/>
    </row>
    <row r="47" spans="1:7" x14ac:dyDescent="0.25">
      <c r="A47" s="1" t="s">
        <v>127</v>
      </c>
    </row>
    <row r="48" spans="1:7" x14ac:dyDescent="0.25">
      <c r="A48" s="1" t="s">
        <v>20</v>
      </c>
    </row>
    <row r="49" spans="1:7" x14ac:dyDescent="0.25">
      <c r="A49" s="1" t="s">
        <v>33</v>
      </c>
    </row>
    <row r="50" spans="1:7" x14ac:dyDescent="0.25">
      <c r="A50" s="1" t="s">
        <v>30</v>
      </c>
    </row>
    <row r="51" spans="1:7" ht="28.5" customHeight="1" x14ac:dyDescent="0.25">
      <c r="A51" s="104" t="s">
        <v>126</v>
      </c>
      <c r="B51" s="104"/>
      <c r="C51" s="104"/>
      <c r="D51" s="104"/>
      <c r="E51" s="104"/>
      <c r="F51" s="104"/>
      <c r="G51" s="104"/>
    </row>
    <row r="53" spans="1:7" ht="63" customHeight="1" x14ac:dyDescent="0.25">
      <c r="A53" s="2" t="s">
        <v>21</v>
      </c>
      <c r="B53" s="2" t="s">
        <v>11</v>
      </c>
      <c r="C53" s="2" t="s">
        <v>12</v>
      </c>
      <c r="D53" s="2" t="s">
        <v>13</v>
      </c>
      <c r="E53" s="2" t="s">
        <v>14</v>
      </c>
      <c r="F53" s="2" t="s">
        <v>16</v>
      </c>
      <c r="G53" s="2" t="s">
        <v>22</v>
      </c>
    </row>
    <row r="54" spans="1:7" x14ac:dyDescent="0.25">
      <c r="A54" s="4">
        <v>1</v>
      </c>
      <c r="B54" s="4">
        <v>2</v>
      </c>
      <c r="C54" s="4">
        <v>3</v>
      </c>
      <c r="D54" s="4">
        <v>4</v>
      </c>
      <c r="E54" s="4">
        <v>5</v>
      </c>
      <c r="F54" s="4">
        <v>6</v>
      </c>
      <c r="G54" s="4">
        <v>7</v>
      </c>
    </row>
    <row r="55" spans="1:7" ht="57" customHeight="1" x14ac:dyDescent="0.25">
      <c r="A55" s="13" t="s">
        <v>130</v>
      </c>
      <c r="B55" s="4" t="s">
        <v>131</v>
      </c>
      <c r="C55" s="43">
        <v>270646</v>
      </c>
      <c r="D55" s="43">
        <v>266187</v>
      </c>
      <c r="E55" s="4">
        <f>D55-C55</f>
        <v>-4459</v>
      </c>
      <c r="F55" s="41">
        <f>D55/C55*100</f>
        <v>98.352460409538651</v>
      </c>
      <c r="G55" s="70"/>
    </row>
    <row r="56" spans="1:7" ht="87" customHeight="1" x14ac:dyDescent="0.25">
      <c r="A56" s="13" t="s">
        <v>132</v>
      </c>
      <c r="B56" s="4" t="s">
        <v>131</v>
      </c>
      <c r="C56" s="43">
        <v>400</v>
      </c>
      <c r="D56" s="43">
        <v>388</v>
      </c>
      <c r="E56" s="4">
        <f>D56-C56</f>
        <v>-12</v>
      </c>
      <c r="F56" s="4">
        <f>D56/C56*100</f>
        <v>97</v>
      </c>
      <c r="G56" s="70" t="s">
        <v>389</v>
      </c>
    </row>
    <row r="57" spans="1:7" ht="17.399999999999999" customHeight="1" x14ac:dyDescent="0.25">
      <c r="A57" s="13"/>
      <c r="B57" s="4"/>
      <c r="C57" s="4"/>
      <c r="D57" s="24"/>
      <c r="E57" s="4"/>
      <c r="F57" s="4"/>
      <c r="G57" s="4"/>
    </row>
    <row r="58" spans="1:7" ht="51.75" customHeight="1" x14ac:dyDescent="0.25">
      <c r="A58" s="2" t="s">
        <v>40</v>
      </c>
      <c r="B58" s="2" t="s">
        <v>11</v>
      </c>
      <c r="C58" s="2" t="s">
        <v>12</v>
      </c>
      <c r="D58" s="2" t="s">
        <v>13</v>
      </c>
      <c r="E58" s="2" t="s">
        <v>14</v>
      </c>
      <c r="F58" s="2" t="s">
        <v>16</v>
      </c>
      <c r="G58" s="2" t="s">
        <v>15</v>
      </c>
    </row>
    <row r="59" spans="1:7" x14ac:dyDescent="0.25">
      <c r="A59" s="3"/>
      <c r="B59" s="21" t="s">
        <v>18</v>
      </c>
      <c r="C59" s="3"/>
      <c r="D59" s="3"/>
      <c r="E59" s="3"/>
      <c r="F59" s="3"/>
      <c r="G59" s="3"/>
    </row>
    <row r="60" spans="1:7" x14ac:dyDescent="0.25">
      <c r="A60" s="3"/>
      <c r="B60" s="21" t="s">
        <v>18</v>
      </c>
      <c r="C60" s="3"/>
      <c r="D60" s="3"/>
      <c r="E60" s="3"/>
      <c r="F60" s="3"/>
      <c r="G60" s="3"/>
    </row>
    <row r="61" spans="1:7" ht="47.25" customHeight="1" x14ac:dyDescent="0.25">
      <c r="A61" s="16" t="s">
        <v>39</v>
      </c>
      <c r="B61" s="11" t="s">
        <v>18</v>
      </c>
      <c r="C61" s="12">
        <v>126863</v>
      </c>
      <c r="D61" s="12">
        <v>126863</v>
      </c>
      <c r="E61" s="12">
        <f>D61-C61</f>
        <v>0</v>
      </c>
      <c r="F61" s="12">
        <f>D61/C61*100</f>
        <v>100</v>
      </c>
      <c r="G61" s="26"/>
    </row>
    <row r="63" spans="1:7" x14ac:dyDescent="0.25">
      <c r="C63" s="15"/>
    </row>
    <row r="64" spans="1:7" x14ac:dyDescent="0.25">
      <c r="A64" s="1" t="s">
        <v>405</v>
      </c>
      <c r="D64" s="1" t="s">
        <v>23</v>
      </c>
      <c r="F64" s="1" t="s">
        <v>403</v>
      </c>
    </row>
    <row r="65" spans="1:6" x14ac:dyDescent="0.25">
      <c r="D65" s="8" t="s">
        <v>24</v>
      </c>
      <c r="E65" s="8"/>
      <c r="F65" s="8"/>
    </row>
    <row r="67" spans="1:6" x14ac:dyDescent="0.25">
      <c r="A67" s="1" t="s">
        <v>25</v>
      </c>
      <c r="D67" s="1" t="s">
        <v>23</v>
      </c>
      <c r="F67" s="1" t="s">
        <v>404</v>
      </c>
    </row>
    <row r="68" spans="1:6" x14ac:dyDescent="0.25">
      <c r="D68" s="8" t="s">
        <v>24</v>
      </c>
      <c r="E68" s="8"/>
      <c r="F68" s="8"/>
    </row>
  </sheetData>
  <mergeCells count="10">
    <mergeCell ref="A20:G20"/>
    <mergeCell ref="A32:G32"/>
    <mergeCell ref="A34:G34"/>
    <mergeCell ref="A51:G51"/>
    <mergeCell ref="F1:G1"/>
    <mergeCell ref="F2:G2"/>
    <mergeCell ref="A4:G4"/>
    <mergeCell ref="A5:G5"/>
    <mergeCell ref="A14:G14"/>
    <mergeCell ref="A19:G19"/>
  </mergeCells>
  <pageMargins left="0.11811023622047245" right="0.11811023622047245" top="0" bottom="0"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31</vt:i4>
      </vt:variant>
    </vt:vector>
  </HeadingPairs>
  <TitlesOfParts>
    <vt:vector size="31" baseType="lpstr">
      <vt:lpstr>001</vt:lpstr>
      <vt:lpstr>003</vt:lpstr>
      <vt:lpstr>004</vt:lpstr>
      <vt:lpstr>005</vt:lpstr>
      <vt:lpstr>006</vt:lpstr>
      <vt:lpstr>007</vt:lpstr>
      <vt:lpstr>008</vt:lpstr>
      <vt:lpstr>009</vt:lpstr>
      <vt:lpstr>011</vt:lpstr>
      <vt:lpstr>013</vt:lpstr>
      <vt:lpstr>014</vt:lpstr>
      <vt:lpstr>016</vt:lpstr>
      <vt:lpstr>017</vt:lpstr>
      <vt:lpstr>018</vt:lpstr>
      <vt:lpstr>019</vt:lpstr>
      <vt:lpstr>020</vt:lpstr>
      <vt:lpstr>021</vt:lpstr>
      <vt:lpstr>022</vt:lpstr>
      <vt:lpstr>026</vt:lpstr>
      <vt:lpstr>027</vt:lpstr>
      <vt:lpstr>029</vt:lpstr>
      <vt:lpstr>033</vt:lpstr>
      <vt:lpstr>036</vt:lpstr>
      <vt:lpstr>038</vt:lpstr>
      <vt:lpstr>039</vt:lpstr>
      <vt:lpstr>043</vt:lpstr>
      <vt:lpstr>045</vt:lpstr>
      <vt:lpstr>046</vt:lpstr>
      <vt:lpstr>047</vt:lpstr>
      <vt:lpstr>108</vt:lpstr>
      <vt:lpstr>119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Kapkenova</cp:lastModifiedBy>
  <cp:lastPrinted>2017-07-10T11:42:08Z</cp:lastPrinted>
  <dcterms:created xsi:type="dcterms:W3CDTF">2017-01-13T06:16:14Z</dcterms:created>
  <dcterms:modified xsi:type="dcterms:W3CDTF">2017-07-10T12:00:54Z</dcterms:modified>
</cp:coreProperties>
</file>